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РРО\"/>
    </mc:Choice>
  </mc:AlternateContent>
  <bookViews>
    <workbookView xWindow="270" yWindow="510" windowWidth="15015" windowHeight="6090" activeTab="1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I12" i="3" l="1"/>
  <c r="H12" i="3"/>
  <c r="G12" i="3"/>
  <c r="AG52" i="2" l="1"/>
  <c r="AG51" i="2"/>
  <c r="AG49" i="2"/>
  <c r="AG47" i="2"/>
  <c r="AG35" i="2"/>
  <c r="AG31" i="2"/>
  <c r="AG27" i="2"/>
  <c r="AG25" i="2"/>
  <c r="AD52" i="2"/>
  <c r="AD51" i="2"/>
  <c r="AD49" i="2"/>
  <c r="AD47" i="2"/>
  <c r="AD35" i="2"/>
  <c r="AD31" i="2"/>
  <c r="AD27" i="2"/>
  <c r="AD25" i="2"/>
  <c r="AF51" i="2"/>
  <c r="AF49" i="2"/>
  <c r="AF47" i="2"/>
  <c r="AF35" i="2"/>
  <c r="AF31" i="2"/>
  <c r="AF27" i="2"/>
  <c r="AC51" i="2"/>
  <c r="AC49" i="2"/>
  <c r="AC47" i="2"/>
  <c r="AC35" i="2"/>
  <c r="AC31" i="2"/>
  <c r="AC27" i="2"/>
  <c r="X24" i="2"/>
  <c r="AC24" i="2" s="1"/>
  <c r="AF24" i="2" s="1"/>
  <c r="AA52" i="2"/>
  <c r="AA51" i="2"/>
  <c r="AA49" i="2"/>
  <c r="AA47" i="2"/>
  <c r="AA35" i="2"/>
  <c r="AA31" i="2"/>
  <c r="AA27" i="2"/>
  <c r="AA25" i="2"/>
  <c r="AA24" i="2"/>
  <c r="Z52" i="2"/>
  <c r="Z51" i="2"/>
  <c r="Z49" i="2"/>
  <c r="Z47" i="2"/>
  <c r="Z40" i="2"/>
  <c r="AA40" i="2" s="1"/>
  <c r="AA39" i="2" s="1"/>
  <c r="AA38" i="2" s="1"/>
  <c r="Z35" i="2"/>
  <c r="Z31" i="2"/>
  <c r="Z27" i="2"/>
  <c r="Z25" i="2"/>
  <c r="Z24" i="2"/>
  <c r="Y52" i="2"/>
  <c r="Y51" i="2"/>
  <c r="Y49" i="2"/>
  <c r="Y47" i="2"/>
  <c r="Y43" i="2"/>
  <c r="AD43" i="2" s="1"/>
  <c r="Y35" i="2"/>
  <c r="Y31" i="2"/>
  <c r="Y27" i="2"/>
  <c r="Y25" i="2"/>
  <c r="Y24" i="2"/>
  <c r="AD24" i="2" s="1"/>
  <c r="AG24" i="2" s="1"/>
  <c r="Y23" i="2"/>
  <c r="X51" i="2"/>
  <c r="X49" i="2"/>
  <c r="X47" i="2"/>
  <c r="X43" i="2"/>
  <c r="AC43" i="2" s="1"/>
  <c r="X35" i="2"/>
  <c r="X34" i="2"/>
  <c r="AC34" i="2" s="1"/>
  <c r="AF34" i="2" s="1"/>
  <c r="X31" i="2"/>
  <c r="X27" i="2"/>
  <c r="AE49" i="2"/>
  <c r="AE47" i="2"/>
  <c r="AE31" i="2"/>
  <c r="AE27" i="2"/>
  <c r="AB51" i="2"/>
  <c r="AE51" i="2" s="1"/>
  <c r="AB49" i="2"/>
  <c r="AB48" i="2"/>
  <c r="AE48" i="2" s="1"/>
  <c r="AB47" i="2"/>
  <c r="AB40" i="2"/>
  <c r="AB39" i="2" s="1"/>
  <c r="AB38" i="2" s="1"/>
  <c r="AB31" i="2"/>
  <c r="AB27" i="2"/>
  <c r="AB25" i="2"/>
  <c r="AE25" i="2" s="1"/>
  <c r="AB23" i="2"/>
  <c r="V52" i="2"/>
  <c r="V51" i="2"/>
  <c r="W51" i="2" s="1"/>
  <c r="V50" i="2"/>
  <c r="W50" i="2" s="1"/>
  <c r="AB50" i="2" s="1"/>
  <c r="AE50" i="2" s="1"/>
  <c r="V49" i="2"/>
  <c r="V48" i="2"/>
  <c r="W48" i="2" s="1"/>
  <c r="V47" i="2"/>
  <c r="W47" i="2" s="1"/>
  <c r="V43" i="2"/>
  <c r="W43" i="2" s="1"/>
  <c r="W42" i="2" s="1"/>
  <c r="W41" i="2" s="1"/>
  <c r="W40" i="2"/>
  <c r="W39" i="2" s="1"/>
  <c r="W38" i="2" s="1"/>
  <c r="W33" i="2"/>
  <c r="AB33" i="2" s="1"/>
  <c r="AE33" i="2" s="1"/>
  <c r="V31" i="2"/>
  <c r="W30" i="2"/>
  <c r="AB30" i="2" s="1"/>
  <c r="V27" i="2"/>
  <c r="W27" i="2" s="1"/>
  <c r="W52" i="2"/>
  <c r="AB52" i="2" s="1"/>
  <c r="AE52" i="2" s="1"/>
  <c r="W49" i="2"/>
  <c r="W37" i="2"/>
  <c r="AB37" i="2" s="1"/>
  <c r="AE37" i="2" s="1"/>
  <c r="AB36" i="2"/>
  <c r="AE36" i="2" s="1"/>
  <c r="W35" i="2"/>
  <c r="AB35" i="2" s="1"/>
  <c r="AE35" i="2" s="1"/>
  <c r="W34" i="2"/>
  <c r="AB34" i="2" s="1"/>
  <c r="AE34" i="2" s="1"/>
  <c r="W31" i="2"/>
  <c r="W28" i="2"/>
  <c r="AB28" i="2" s="1"/>
  <c r="AE28" i="2" s="1"/>
  <c r="W25" i="2"/>
  <c r="W24" i="2"/>
  <c r="AB24" i="2" s="1"/>
  <c r="AE24" i="2" s="1"/>
  <c r="W23" i="2"/>
  <c r="V25" i="2"/>
  <c r="V24" i="2"/>
  <c r="V22" i="2" s="1"/>
  <c r="Q23" i="2"/>
  <c r="V29" i="2"/>
  <c r="U52" i="2"/>
  <c r="T52" i="2"/>
  <c r="S52" i="2"/>
  <c r="R52" i="2"/>
  <c r="X52" i="2" s="1"/>
  <c r="AC52" i="2" s="1"/>
  <c r="AF52" i="2" s="1"/>
  <c r="U51" i="2"/>
  <c r="T51" i="2"/>
  <c r="S51" i="2"/>
  <c r="R51" i="2"/>
  <c r="U50" i="2"/>
  <c r="T50" i="2"/>
  <c r="Z50" i="2" s="1"/>
  <c r="AA50" i="2" s="1"/>
  <c r="S50" i="2"/>
  <c r="Y50" i="2" s="1"/>
  <c r="AD50" i="2" s="1"/>
  <c r="R50" i="2"/>
  <c r="X50" i="2" s="1"/>
  <c r="AC50" i="2" s="1"/>
  <c r="AF50" i="2" s="1"/>
  <c r="U49" i="2"/>
  <c r="T49" i="2"/>
  <c r="S49" i="2"/>
  <c r="R49" i="2"/>
  <c r="U48" i="2"/>
  <c r="T48" i="2"/>
  <c r="Z48" i="2" s="1"/>
  <c r="AA48" i="2" s="1"/>
  <c r="S48" i="2"/>
  <c r="S46" i="2" s="1"/>
  <c r="S45" i="2" s="1"/>
  <c r="S44" i="2" s="1"/>
  <c r="R48" i="2"/>
  <c r="X48" i="2" s="1"/>
  <c r="AC48" i="2" s="1"/>
  <c r="AF48" i="2" s="1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R42" i="2" s="1"/>
  <c r="R41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Z37" i="2" s="1"/>
  <c r="AA37" i="2" s="1"/>
  <c r="S37" i="2"/>
  <c r="Y37" i="2" s="1"/>
  <c r="AD37" i="2" s="1"/>
  <c r="R37" i="2"/>
  <c r="X37" i="2" s="1"/>
  <c r="AC37" i="2" s="1"/>
  <c r="AF37" i="2" s="1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U34" i="2"/>
  <c r="T34" i="2"/>
  <c r="Z34" i="2" s="1"/>
  <c r="AA34" i="2" s="1"/>
  <c r="S34" i="2"/>
  <c r="Y34" i="2" s="1"/>
  <c r="AD34" i="2" s="1"/>
  <c r="AG34" i="2" s="1"/>
  <c r="R34" i="2"/>
  <c r="U33" i="2"/>
  <c r="T33" i="2"/>
  <c r="Z33" i="2" s="1"/>
  <c r="AA33" i="2" s="1"/>
  <c r="R33" i="2"/>
  <c r="X33" i="2" s="1"/>
  <c r="AC33" i="2" s="1"/>
  <c r="AF33" i="2" s="1"/>
  <c r="U31" i="2"/>
  <c r="T31" i="2"/>
  <c r="S31" i="2"/>
  <c r="R31" i="2"/>
  <c r="U30" i="2"/>
  <c r="T30" i="2"/>
  <c r="Z30" i="2" s="1"/>
  <c r="S30" i="2"/>
  <c r="S29" i="2" s="1"/>
  <c r="R30" i="2"/>
  <c r="X30" i="2" s="1"/>
  <c r="U28" i="2"/>
  <c r="U26" i="2" s="1"/>
  <c r="T28" i="2"/>
  <c r="Z28" i="2" s="1"/>
  <c r="S28" i="2"/>
  <c r="S26" i="2" s="1"/>
  <c r="R28" i="2"/>
  <c r="X28" i="2" s="1"/>
  <c r="U27" i="2"/>
  <c r="T27" i="2"/>
  <c r="T26" i="2" s="1"/>
  <c r="S27" i="2"/>
  <c r="R27" i="2"/>
  <c r="U25" i="2"/>
  <c r="T25" i="2"/>
  <c r="S25" i="2"/>
  <c r="R25" i="2"/>
  <c r="R22" i="2" s="1"/>
  <c r="U24" i="2"/>
  <c r="T24" i="2"/>
  <c r="U23" i="2"/>
  <c r="S24" i="2"/>
  <c r="T23" i="2"/>
  <c r="Z23" i="2" s="1"/>
  <c r="S23" i="2"/>
  <c r="S22" i="2" s="1"/>
  <c r="R23" i="2"/>
  <c r="X23" i="2" s="1"/>
  <c r="AC23" i="2" s="1"/>
  <c r="AF23" i="2" s="1"/>
  <c r="Q43" i="2"/>
  <c r="Q42" i="2" s="1"/>
  <c r="Q41" i="2" s="1"/>
  <c r="Q40" i="2"/>
  <c r="Q52" i="2"/>
  <c r="Q51" i="2"/>
  <c r="Q50" i="2"/>
  <c r="Q49" i="2"/>
  <c r="Q48" i="2"/>
  <c r="Q47" i="2"/>
  <c r="P47" i="2"/>
  <c r="P49" i="2"/>
  <c r="U42" i="2"/>
  <c r="U41" i="2" s="1"/>
  <c r="Y42" i="2"/>
  <c r="Y41" i="2" s="1"/>
  <c r="P42" i="2"/>
  <c r="P41" i="2" s="1"/>
  <c r="Q39" i="2"/>
  <c r="Q38" i="2" s="1"/>
  <c r="U39" i="2"/>
  <c r="U38" i="2" s="1"/>
  <c r="Z39" i="2"/>
  <c r="Z38" i="2" s="1"/>
  <c r="P39" i="2"/>
  <c r="P38" i="2" s="1"/>
  <c r="Q37" i="2"/>
  <c r="Q35" i="2"/>
  <c r="Q34" i="2"/>
  <c r="Q33" i="2"/>
  <c r="P32" i="2"/>
  <c r="Q31" i="2"/>
  <c r="Q30" i="2"/>
  <c r="Q29" i="2" s="1"/>
  <c r="P29" i="2"/>
  <c r="Q28" i="2"/>
  <c r="Q27" i="2"/>
  <c r="Q26" i="2"/>
  <c r="P26" i="2"/>
  <c r="Q25" i="2"/>
  <c r="Q24" i="2"/>
  <c r="P22" i="2"/>
  <c r="P31" i="2"/>
  <c r="P27" i="2"/>
  <c r="I24" i="3"/>
  <c r="H24" i="3"/>
  <c r="G24" i="3"/>
  <c r="F24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H30" i="3" s="1"/>
  <c r="I31" i="3"/>
  <c r="I30" i="3" s="1"/>
  <c r="E31" i="3"/>
  <c r="E30" i="3" s="1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E13" i="3" s="1"/>
  <c r="M19" i="2"/>
  <c r="S33" i="2" l="1"/>
  <c r="Y33" i="2" s="1"/>
  <c r="AD33" i="2" s="1"/>
  <c r="AG33" i="2" s="1"/>
  <c r="Y40" i="2"/>
  <c r="X40" i="2"/>
  <c r="AA32" i="2"/>
  <c r="AG37" i="2"/>
  <c r="Y48" i="2"/>
  <c r="AD48" i="2" s="1"/>
  <c r="AG48" i="2" s="1"/>
  <c r="Z46" i="2"/>
  <c r="Z45" i="2" s="1"/>
  <c r="Z44" i="2" s="1"/>
  <c r="AD46" i="2"/>
  <c r="AD45" i="2" s="1"/>
  <c r="AD44" i="2" s="1"/>
  <c r="AG50" i="2"/>
  <c r="Y46" i="2"/>
  <c r="Y45" i="2" s="1"/>
  <c r="Y44" i="2" s="1"/>
  <c r="X46" i="2"/>
  <c r="X45" i="2" s="1"/>
  <c r="X44" i="2" s="1"/>
  <c r="Z43" i="2"/>
  <c r="AD42" i="2"/>
  <c r="AD41" i="2" s="1"/>
  <c r="AG43" i="2"/>
  <c r="AG42" i="2" s="1"/>
  <c r="AG41" i="2" s="1"/>
  <c r="AC42" i="2"/>
  <c r="AC41" i="2" s="1"/>
  <c r="AF43" i="2"/>
  <c r="AF42" i="2" s="1"/>
  <c r="AF41" i="2" s="1"/>
  <c r="X42" i="2"/>
  <c r="X41" i="2" s="1"/>
  <c r="Z29" i="2"/>
  <c r="AA30" i="2"/>
  <c r="AA29" i="2" s="1"/>
  <c r="T29" i="2"/>
  <c r="Y30" i="2"/>
  <c r="X29" i="2"/>
  <c r="AC30" i="2"/>
  <c r="R29" i="2"/>
  <c r="Y28" i="2"/>
  <c r="AC28" i="2"/>
  <c r="X26" i="2"/>
  <c r="Z26" i="2"/>
  <c r="Z21" i="2" s="1"/>
  <c r="AA28" i="2"/>
  <c r="AA26" i="2" s="1"/>
  <c r="Y22" i="2"/>
  <c r="Z22" i="2"/>
  <c r="AA23" i="2"/>
  <c r="AA22" i="2"/>
  <c r="AD23" i="2"/>
  <c r="X25" i="2"/>
  <c r="AC25" i="2" s="1"/>
  <c r="AF25" i="2" s="1"/>
  <c r="AF22" i="2" s="1"/>
  <c r="AB43" i="2"/>
  <c r="W22" i="2"/>
  <c r="AB22" i="2"/>
  <c r="AE40" i="2"/>
  <c r="AE39" i="2" s="1"/>
  <c r="AE38" i="2" s="1"/>
  <c r="AE32" i="2"/>
  <c r="Q32" i="2"/>
  <c r="AB29" i="2"/>
  <c r="AE30" i="2"/>
  <c r="AE29" i="2" s="1"/>
  <c r="P21" i="2"/>
  <c r="Q22" i="2"/>
  <c r="Q21" i="2" s="1"/>
  <c r="AE23" i="2"/>
  <c r="AE22" i="2" s="1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AA21" i="2"/>
  <c r="Z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S21" i="2"/>
  <c r="U22" i="2"/>
  <c r="T22" i="2"/>
  <c r="T21" i="2" s="1"/>
  <c r="Q46" i="2"/>
  <c r="Q45" i="2" s="1"/>
  <c r="Q44" i="2" s="1"/>
  <c r="P46" i="2"/>
  <c r="P45" i="2" s="1"/>
  <c r="P44" i="2" s="1"/>
  <c r="P20" i="2" s="1"/>
  <c r="I13" i="3"/>
  <c r="H13" i="3"/>
  <c r="F13" i="3"/>
  <c r="F12" i="3" s="1"/>
  <c r="G13" i="3"/>
  <c r="E12" i="3"/>
  <c r="N19" i="2"/>
  <c r="AE21" i="2" l="1"/>
  <c r="AB21" i="2"/>
  <c r="Y32" i="2"/>
  <c r="AD32" i="2"/>
  <c r="AG32" i="2"/>
  <c r="S32" i="2"/>
  <c r="S20" i="2" s="1"/>
  <c r="Y39" i="2"/>
  <c r="Y38" i="2" s="1"/>
  <c r="AD40" i="2"/>
  <c r="AC40" i="2"/>
  <c r="X39" i="2"/>
  <c r="X38" i="2" s="1"/>
  <c r="X22" i="2"/>
  <c r="X21" i="2" s="1"/>
  <c r="X20" i="2" s="1"/>
  <c r="AC22" i="2"/>
  <c r="T20" i="2"/>
  <c r="Z42" i="2"/>
  <c r="Z41" i="2" s="1"/>
  <c r="Z20" i="2" s="1"/>
  <c r="AA43" i="2"/>
  <c r="AA42" i="2" s="1"/>
  <c r="AA41" i="2" s="1"/>
  <c r="AA20" i="2" s="1"/>
  <c r="AD30" i="2"/>
  <c r="Y29" i="2"/>
  <c r="R21" i="2"/>
  <c r="R20" i="2" s="1"/>
  <c r="AC29" i="2"/>
  <c r="AF30" i="2"/>
  <c r="AF29" i="2" s="1"/>
  <c r="AD28" i="2"/>
  <c r="Y26" i="2"/>
  <c r="Y21" i="2"/>
  <c r="AF28" i="2"/>
  <c r="AF26" i="2" s="1"/>
  <c r="AC26" i="2"/>
  <c r="AD22" i="2"/>
  <c r="AG23" i="2"/>
  <c r="AG22" i="2" s="1"/>
  <c r="AF21" i="2"/>
  <c r="AB42" i="2"/>
  <c r="AB41" i="2" s="1"/>
  <c r="AB20" i="2" s="1"/>
  <c r="AE43" i="2"/>
  <c r="AE42" i="2" s="1"/>
  <c r="AE41" i="2" s="1"/>
  <c r="W21" i="2"/>
  <c r="W20" i="2" s="1"/>
  <c r="Q20" i="2"/>
  <c r="AE20" i="2"/>
  <c r="V20" i="2"/>
  <c r="U20" i="2"/>
  <c r="P19" i="2"/>
  <c r="Q19" i="2" s="1"/>
  <c r="Y20" i="2" l="1"/>
  <c r="AD39" i="2"/>
  <c r="AD38" i="2" s="1"/>
  <c r="AG40" i="2"/>
  <c r="AG39" i="2" s="1"/>
  <c r="AG38" i="2" s="1"/>
  <c r="AC39" i="2"/>
  <c r="AC38" i="2" s="1"/>
  <c r="AF40" i="2"/>
  <c r="AF39" i="2" s="1"/>
  <c r="AF38" i="2" s="1"/>
  <c r="AF20" i="2"/>
  <c r="AD29" i="2"/>
  <c r="AG30" i="2"/>
  <c r="AG29" i="2" s="1"/>
  <c r="AC21" i="2"/>
  <c r="AG21" i="2"/>
  <c r="AG20" i="2" s="1"/>
  <c r="AD26" i="2"/>
  <c r="AD21" i="2" s="1"/>
  <c r="AG28" i="2"/>
  <c r="AG26" i="2" s="1"/>
  <c r="R19" i="2"/>
  <c r="AD20" i="2" l="1"/>
  <c r="AC20" i="2"/>
  <c r="S19" i="2"/>
  <c r="T19" i="2"/>
  <c r="U19" i="2"/>
  <c r="V19" i="2" s="1"/>
  <c r="W19" i="2" s="1"/>
  <c r="X19" i="2" s="1"/>
  <c r="Y19" i="2"/>
  <c r="Z19" i="2"/>
  <c r="AA19" i="2"/>
  <c r="AB19" i="2" s="1"/>
  <c r="AC19" i="2"/>
  <c r="AD19" i="2"/>
  <c r="AE19" i="2"/>
  <c r="AF19" i="2" s="1"/>
  <c r="AG19" i="2"/>
  <c r="AH19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<sst xmlns="http://schemas.openxmlformats.org/spreadsheetml/2006/main" count="276" uniqueCount="143">
  <si>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</si>
  <si>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</si>
  <si>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</si>
  <si>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</si>
  <si>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</si>
  <si>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</si>
  <si>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</si>
  <si>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</si>
  <si>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</si>
  <si>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</si>
  <si>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</si>
  <si>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</si>
  <si>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</si>
  <si>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</si>
  <si>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</si>
  <si>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</si>
  <si>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</si>
  <si>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</si>
  <si>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</si>
  <si>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</si>
  <si>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</si>
  <si>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</si>
  <si>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</si>
  <si>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</si>
  <si>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</si>
  <si>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</si>
  <si>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</si>
  <si>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</si>
  <si>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</si>
  <si>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</si>
  <si>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</si>
  <si>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</si>
  <si>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</si>
  <si>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</si>
  <si>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</si>
  <si>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</si>
  <si>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</si>
  <si>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</si>
  <si>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</si>
  <si>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</si>
  <si>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</si>
  <si>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</si>
  <si>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</si>
  <si>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</si>
  <si>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</si>
  <si>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</si>
  <si>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</si>
  <si>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</si>
  <si>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</si>
  <si>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</si>
  <si>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</si>
  <si>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</si>
  <si>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</si>
  <si>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</si>
  <si>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</si>
  <si>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</si>
  <si>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</si>
  <si>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</si>
  <si>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</si>
  <si>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</si>
  <si>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</si>
  <si>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</si>
  <si>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</si>
  <si>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</si>
  <si>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</si>
  <si>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</si>
  <si>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</si>
  <si>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</si>
  <si>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</si>
  <si>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</si>
  <si>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</si>
  <si>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</si>
  <si>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</si>
  <si>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</si>
  <si>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</si>
  <si>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</si>
  <si>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</si>
  <si>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</si>
  <si>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</si>
  <si>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</si>
  <si>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</si>
  <si>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</si>
  <si>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</si>
  <si>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</si>
  <si>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</si>
  <si>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</si>
  <si>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</si>
  <si>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</si>
  <si>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</si>
  <si>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</si>
  <si>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</si>
  <si>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</si>
  <si>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</si>
  <si>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</si>
  <si>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</si>
  <si>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</si>
  <si>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</si>
  <si>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</si>
  <si>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</si>
  <si>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</si>
  <si>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</si>
  <si>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</si>
  <si>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</si>
  <si>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</si>
  <si>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</si>
  <si>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</si>
  <si>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</si>
  <si>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</si>
  <si>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</si>
  <si>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</si>
  <si>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</si>
  <si>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</si>
  <si>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</si>
  <si>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</si>
  <si>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</si>
  <si>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</si>
  <si>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</si>
  <si>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</si>
  <si>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</si>
  <si>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</si>
  <si>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</si>
  <si>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</si>
  <si>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</si>
  <si>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</si>
  <si>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</si>
  <si>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</si>
  <si>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</si>
  <si>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</si>
  <si>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</si>
  <si>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</si>
  <si>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</si>
  <si>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</si>
  <si>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</si>
  <si>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</si>
  <si>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</si>
  <si>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</si>
  <si>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</si>
  <si>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</si>
  <si>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Пеклинское сельское поселение Дубровского муниципального района Брянской области</t>
  </si>
  <si>
    <t>Исполнитель: Кузнецова Т.П.</t>
  </si>
  <si>
    <t>тел.9-42-43</t>
  </si>
  <si>
    <t>условно-утвержденные расходы</t>
  </si>
  <si>
    <t>на 1 марта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</si>
</sst>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49" fontId="4" fillId="0" borderId="5" xfId="28" applyNumberFormat="1" applyFill="1" applyBorder="1" applyProtection="1">
      <alignment horizontal="left" vertical="top" wrapText="1"/>
    </xf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opLeftCell="A46" zoomScale="85" zoomScaleNormal="85" zoomScaleSheetLayoutView="85" zoomScalePageLayoutView="85" workbookViewId="0">
      <selection activeCell="P20" sqref="P20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3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3" t="s">
        <v>124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5" t="s">
        <v>142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138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7" t="s">
        <v>7</v>
      </c>
      <c r="B7" s="58"/>
      <c r="C7" s="58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3" t="s">
        <v>9</v>
      </c>
      <c r="B9" s="43" t="s">
        <v>10</v>
      </c>
      <c r="C9" s="45"/>
      <c r="D9" s="46"/>
      <c r="E9" s="46"/>
      <c r="F9" s="46"/>
      <c r="G9" s="46"/>
      <c r="H9" s="46"/>
      <c r="I9" s="46"/>
      <c r="J9" s="46"/>
      <c r="K9" s="46"/>
      <c r="L9" s="46"/>
      <c r="M9" s="43" t="s">
        <v>11</v>
      </c>
      <c r="N9" s="51" t="s">
        <v>12</v>
      </c>
      <c r="O9" s="52"/>
      <c r="P9" s="43" t="s">
        <v>13</v>
      </c>
      <c r="Q9" s="44"/>
      <c r="R9" s="44"/>
      <c r="S9" s="44"/>
      <c r="T9" s="44"/>
      <c r="U9" s="44"/>
      <c r="V9" s="43" t="s">
        <v>14</v>
      </c>
      <c r="W9" s="44"/>
      <c r="X9" s="44"/>
      <c r="Y9" s="44"/>
      <c r="Z9" s="44"/>
      <c r="AA9" s="44"/>
      <c r="AB9" s="43" t="s">
        <v>15</v>
      </c>
      <c r="AC9" s="44"/>
      <c r="AD9" s="44"/>
      <c r="AE9" s="43" t="s">
        <v>16</v>
      </c>
      <c r="AF9" s="44"/>
      <c r="AG9" s="44"/>
      <c r="AH9" s="43" t="s">
        <v>17</v>
      </c>
      <c r="AI9" s="15"/>
      <c r="AJ9" s="15"/>
    </row>
    <row r="10" spans="1:36" ht="10.15" customHeight="1" x14ac:dyDescent="0.25">
      <c r="A10" s="44"/>
      <c r="B10" s="4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4"/>
      <c r="N10" s="52"/>
      <c r="O10" s="52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15"/>
      <c r="AJ10" s="15"/>
    </row>
    <row r="11" spans="1:36" ht="24" customHeight="1" x14ac:dyDescent="0.25">
      <c r="A11" s="44"/>
      <c r="B11" s="44"/>
      <c r="C11" s="45"/>
      <c r="D11" s="46"/>
      <c r="E11" s="46"/>
      <c r="F11" s="46"/>
      <c r="G11" s="45"/>
      <c r="H11" s="46"/>
      <c r="I11" s="46"/>
      <c r="J11" s="45"/>
      <c r="K11" s="46"/>
      <c r="L11" s="46"/>
      <c r="M11" s="44"/>
      <c r="N11" s="52"/>
      <c r="O11" s="52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15"/>
      <c r="AJ11" s="15"/>
    </row>
    <row r="12" spans="1:36" ht="15.2" customHeight="1" x14ac:dyDescent="0.25">
      <c r="A12" s="44"/>
      <c r="B12" s="44"/>
      <c r="C12" s="45" t="s">
        <v>1</v>
      </c>
      <c r="D12" s="46"/>
      <c r="E12" s="46"/>
      <c r="F12" s="46"/>
      <c r="G12" s="45" t="s">
        <v>1</v>
      </c>
      <c r="H12" s="46"/>
      <c r="I12" s="46"/>
      <c r="J12" s="45" t="s">
        <v>1</v>
      </c>
      <c r="K12" s="46"/>
      <c r="L12" s="46"/>
      <c r="M12" s="44"/>
      <c r="N12" s="52"/>
      <c r="O12" s="52"/>
      <c r="P12" s="43" t="s">
        <v>126</v>
      </c>
      <c r="Q12" s="44"/>
      <c r="R12" s="43" t="s">
        <v>127</v>
      </c>
      <c r="S12" s="43" t="s">
        <v>128</v>
      </c>
      <c r="T12" s="43" t="s">
        <v>18</v>
      </c>
      <c r="U12" s="44"/>
      <c r="V12" s="43" t="s">
        <v>126</v>
      </c>
      <c r="W12" s="44"/>
      <c r="X12" s="43" t="s">
        <v>127</v>
      </c>
      <c r="Y12" s="43" t="s">
        <v>128</v>
      </c>
      <c r="Z12" s="43" t="s">
        <v>18</v>
      </c>
      <c r="AA12" s="44"/>
      <c r="AB12" s="43" t="s">
        <v>130</v>
      </c>
      <c r="AC12" s="43" t="s">
        <v>131</v>
      </c>
      <c r="AD12" s="43" t="s">
        <v>132</v>
      </c>
      <c r="AE12" s="43" t="s">
        <v>130</v>
      </c>
      <c r="AF12" s="43" t="s">
        <v>131</v>
      </c>
      <c r="AG12" s="43" t="s">
        <v>132</v>
      </c>
      <c r="AH12" s="44"/>
      <c r="AI12" s="15"/>
      <c r="AJ12" s="15"/>
    </row>
    <row r="13" spans="1:36" ht="15.2" customHeight="1" x14ac:dyDescent="0.25">
      <c r="A13" s="44"/>
      <c r="B13" s="44"/>
      <c r="C13" s="43"/>
      <c r="D13" s="43"/>
      <c r="E13" s="43"/>
      <c r="F13" s="43" t="s">
        <v>1</v>
      </c>
      <c r="G13" s="43"/>
      <c r="H13" s="43"/>
      <c r="I13" s="43"/>
      <c r="J13" s="43"/>
      <c r="K13" s="43"/>
      <c r="L13" s="43"/>
      <c r="M13" s="44"/>
      <c r="N13" s="51" t="s">
        <v>19</v>
      </c>
      <c r="O13" s="51" t="s">
        <v>20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15"/>
      <c r="AJ13" s="15"/>
    </row>
    <row r="14" spans="1:36" ht="15.2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52"/>
      <c r="O14" s="52"/>
      <c r="P14" s="47" t="s">
        <v>21</v>
      </c>
      <c r="Q14" s="47" t="s">
        <v>22</v>
      </c>
      <c r="R14" s="44"/>
      <c r="S14" s="44"/>
      <c r="T14" s="47" t="s">
        <v>23</v>
      </c>
      <c r="U14" s="47" t="s">
        <v>129</v>
      </c>
      <c r="V14" s="47" t="s">
        <v>21</v>
      </c>
      <c r="W14" s="47" t="s">
        <v>22</v>
      </c>
      <c r="X14" s="44"/>
      <c r="Y14" s="44"/>
      <c r="Z14" s="47" t="s">
        <v>23</v>
      </c>
      <c r="AA14" s="47" t="s">
        <v>129</v>
      </c>
      <c r="AB14" s="44"/>
      <c r="AC14" s="44"/>
      <c r="AD14" s="44"/>
      <c r="AE14" s="44"/>
      <c r="AF14" s="44"/>
      <c r="AG14" s="44"/>
      <c r="AH14" s="44"/>
      <c r="AI14" s="15"/>
      <c r="AJ14" s="15"/>
    </row>
    <row r="15" spans="1:36" ht="10.15" customHeigh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2"/>
      <c r="O15" s="52"/>
      <c r="P15" s="48"/>
      <c r="Q15" s="48"/>
      <c r="R15" s="44"/>
      <c r="S15" s="44"/>
      <c r="T15" s="48"/>
      <c r="U15" s="48"/>
      <c r="V15" s="48"/>
      <c r="W15" s="48"/>
      <c r="X15" s="44"/>
      <c r="Y15" s="44"/>
      <c r="Z15" s="48"/>
      <c r="AA15" s="48"/>
      <c r="AB15" s="44"/>
      <c r="AC15" s="44"/>
      <c r="AD15" s="44"/>
      <c r="AE15" s="44"/>
      <c r="AF15" s="44"/>
      <c r="AG15" s="44"/>
      <c r="AH15" s="44"/>
      <c r="AI15" s="15"/>
      <c r="AJ15" s="15"/>
    </row>
    <row r="16" spans="1:36" ht="10.1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2"/>
      <c r="O16" s="52"/>
      <c r="P16" s="48"/>
      <c r="Q16" s="48"/>
      <c r="R16" s="44"/>
      <c r="S16" s="44"/>
      <c r="T16" s="48"/>
      <c r="U16" s="48"/>
      <c r="V16" s="48"/>
      <c r="W16" s="48"/>
      <c r="X16" s="44"/>
      <c r="Y16" s="44"/>
      <c r="Z16" s="48"/>
      <c r="AA16" s="48"/>
      <c r="AB16" s="44"/>
      <c r="AC16" s="44"/>
      <c r="AD16" s="44"/>
      <c r="AE16" s="44"/>
      <c r="AF16" s="44"/>
      <c r="AG16" s="44"/>
      <c r="AH16" s="44"/>
      <c r="AI16" s="15"/>
      <c r="AJ16" s="15"/>
    </row>
    <row r="17" spans="1:36" ht="10.15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52"/>
      <c r="O17" s="52"/>
      <c r="P17" s="48"/>
      <c r="Q17" s="48"/>
      <c r="R17" s="44"/>
      <c r="S17" s="44"/>
      <c r="T17" s="48"/>
      <c r="U17" s="48"/>
      <c r="V17" s="48"/>
      <c r="W17" s="48"/>
      <c r="X17" s="44"/>
      <c r="Y17" s="44"/>
      <c r="Z17" s="48"/>
      <c r="AA17" s="48"/>
      <c r="AB17" s="44"/>
      <c r="AC17" s="44"/>
      <c r="AD17" s="44"/>
      <c r="AE17" s="44"/>
      <c r="AF17" s="44"/>
      <c r="AG17" s="44"/>
      <c r="AH17" s="44"/>
      <c r="AI17" s="15"/>
      <c r="AJ17" s="15"/>
    </row>
    <row r="18" spans="1:36" ht="10.15" customHeigh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2"/>
      <c r="O18" s="52"/>
      <c r="P18" s="48"/>
      <c r="Q18" s="48"/>
      <c r="R18" s="44"/>
      <c r="S18" s="44"/>
      <c r="T18" s="48"/>
      <c r="U18" s="48"/>
      <c r="V18" s="48"/>
      <c r="W18" s="48"/>
      <c r="X18" s="44"/>
      <c r="Y18" s="44"/>
      <c r="Z18" s="48"/>
      <c r="AA18" s="48"/>
      <c r="AB18" s="44"/>
      <c r="AC18" s="44"/>
      <c r="AD18" s="44"/>
      <c r="AE18" s="44"/>
      <c r="AF18" s="44"/>
      <c r="AG18" s="44"/>
      <c r="AH18" s="44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9">
        <f ca="1">INDIRECT("R[0]C[-1]",FALSE)+1</f>
        <v>2</v>
      </c>
      <c r="O19" s="50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18853623.350000001</v>
      </c>
      <c r="Q20" s="22">
        <f t="shared" ref="Q20:AG20" si="1">Q21+Q32+Q38+Q41+Q44</f>
        <v>15510305.709999999</v>
      </c>
      <c r="R20" s="22">
        <f t="shared" si="1"/>
        <v>5400014.1400000006</v>
      </c>
      <c r="S20" s="22">
        <f t="shared" si="1"/>
        <v>1814988</v>
      </c>
      <c r="T20" s="22">
        <f t="shared" si="1"/>
        <v>1721500</v>
      </c>
      <c r="U20" s="22">
        <f t="shared" si="1"/>
        <v>1721500</v>
      </c>
      <c r="V20" s="22">
        <f>V21+V32+V38+V41+V44</f>
        <v>18853623.350000001</v>
      </c>
      <c r="W20" s="22">
        <f t="shared" si="1"/>
        <v>15510305.709999999</v>
      </c>
      <c r="X20" s="22">
        <f t="shared" si="1"/>
        <v>5400014.1400000006</v>
      </c>
      <c r="Y20" s="22">
        <f t="shared" si="1"/>
        <v>1814988</v>
      </c>
      <c r="Z20" s="22">
        <f t="shared" si="1"/>
        <v>1721500</v>
      </c>
      <c r="AA20" s="22">
        <f t="shared" si="1"/>
        <v>1721500</v>
      </c>
      <c r="AB20" s="22">
        <f t="shared" si="1"/>
        <v>15510305.709999999</v>
      </c>
      <c r="AC20" s="22">
        <f t="shared" si="1"/>
        <v>5400014.1400000006</v>
      </c>
      <c r="AD20" s="22">
        <f t="shared" si="1"/>
        <v>1814988</v>
      </c>
      <c r="AE20" s="22">
        <f t="shared" si="1"/>
        <v>15510305.709999999</v>
      </c>
      <c r="AF20" s="22">
        <f t="shared" si="1"/>
        <v>5400014.1400000006</v>
      </c>
      <c r="AG20" s="22">
        <f t="shared" si="1"/>
        <v>1814988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459510.83999999997</v>
      </c>
      <c r="Q21" s="22">
        <f t="shared" ref="Q21:AG21" si="2">Q22+Q26+Q29</f>
        <v>459510.83999999997</v>
      </c>
      <c r="R21" s="22">
        <f t="shared" si="2"/>
        <v>293000</v>
      </c>
      <c r="S21" s="22">
        <f t="shared" si="2"/>
        <v>57000</v>
      </c>
      <c r="T21" s="22">
        <f t="shared" si="2"/>
        <v>56000</v>
      </c>
      <c r="U21" s="22">
        <f t="shared" si="2"/>
        <v>56000</v>
      </c>
      <c r="V21" s="22">
        <f>V22+V26+V29</f>
        <v>459510.83999999997</v>
      </c>
      <c r="W21" s="22">
        <f t="shared" si="2"/>
        <v>459510.83999999997</v>
      </c>
      <c r="X21" s="22">
        <f t="shared" si="2"/>
        <v>293000</v>
      </c>
      <c r="Y21" s="22">
        <f t="shared" si="2"/>
        <v>57000</v>
      </c>
      <c r="Z21" s="22">
        <f t="shared" si="2"/>
        <v>56000</v>
      </c>
      <c r="AA21" s="22">
        <f t="shared" si="2"/>
        <v>56000</v>
      </c>
      <c r="AB21" s="22">
        <f t="shared" si="2"/>
        <v>459510.83999999997</v>
      </c>
      <c r="AC21" s="22">
        <f t="shared" si="2"/>
        <v>293000</v>
      </c>
      <c r="AD21" s="22">
        <f t="shared" si="2"/>
        <v>57000</v>
      </c>
      <c r="AE21" s="22">
        <f t="shared" si="2"/>
        <v>459510.83999999997</v>
      </c>
      <c r="AF21" s="22">
        <f t="shared" si="2"/>
        <v>293000</v>
      </c>
      <c r="AG21" s="22">
        <f t="shared" si="2"/>
        <v>57000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60396.84</v>
      </c>
      <c r="Q22" s="22">
        <f t="shared" ref="Q22:AG22" si="3">Q23+Q24+Q25</f>
        <v>60396.84</v>
      </c>
      <c r="R22" s="22">
        <f t="shared" si="3"/>
        <v>71000</v>
      </c>
      <c r="S22" s="22">
        <f t="shared" si="3"/>
        <v>56000</v>
      </c>
      <c r="T22" s="22">
        <f t="shared" si="3"/>
        <v>55000</v>
      </c>
      <c r="U22" s="22">
        <f t="shared" si="3"/>
        <v>55000</v>
      </c>
      <c r="V22" s="22">
        <f>V23+V24+V25</f>
        <v>60396.84</v>
      </c>
      <c r="W22" s="22">
        <f t="shared" si="3"/>
        <v>60396.84</v>
      </c>
      <c r="X22" s="22">
        <f t="shared" si="3"/>
        <v>71000</v>
      </c>
      <c r="Y22" s="22">
        <f t="shared" si="3"/>
        <v>56000</v>
      </c>
      <c r="Z22" s="22">
        <f t="shared" si="3"/>
        <v>55000</v>
      </c>
      <c r="AA22" s="22">
        <f t="shared" si="3"/>
        <v>55000</v>
      </c>
      <c r="AB22" s="22">
        <f t="shared" si="3"/>
        <v>60396.84</v>
      </c>
      <c r="AC22" s="22">
        <f t="shared" si="3"/>
        <v>71000</v>
      </c>
      <c r="AD22" s="22">
        <f t="shared" si="3"/>
        <v>56000</v>
      </c>
      <c r="AE22" s="22">
        <f t="shared" si="3"/>
        <v>60396.84</v>
      </c>
      <c r="AF22" s="22">
        <f t="shared" si="3"/>
        <v>71000</v>
      </c>
      <c r="AG22" s="22">
        <f t="shared" si="3"/>
        <v>56000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v>45396.84</v>
      </c>
      <c r="Q23" s="29">
        <f>P23</f>
        <v>45396.84</v>
      </c>
      <c r="R23" s="29">
        <f>'разбивка по код.полн.'!F15</f>
        <v>55000</v>
      </c>
      <c r="S23" s="29">
        <f>'разбивка по код.полн.'!G15</f>
        <v>55000</v>
      </c>
      <c r="T23" s="29">
        <f>'разбивка по код.полн.'!H15</f>
        <v>55000</v>
      </c>
      <c r="U23" s="29">
        <f>'разбивка по код.полн.'!I15</f>
        <v>55000</v>
      </c>
      <c r="V23" s="29">
        <v>45396.84</v>
      </c>
      <c r="W23" s="29">
        <f>V23</f>
        <v>45396.84</v>
      </c>
      <c r="X23" s="29">
        <f t="shared" ref="X23:Z25" si="4">R23</f>
        <v>55000</v>
      </c>
      <c r="Y23" s="29">
        <f t="shared" si="4"/>
        <v>55000</v>
      </c>
      <c r="Z23" s="29">
        <f t="shared" si="4"/>
        <v>55000</v>
      </c>
      <c r="AA23" s="29">
        <f>Z23</f>
        <v>55000</v>
      </c>
      <c r="AB23" s="29">
        <f t="shared" ref="AB23:AD25" si="5">W23</f>
        <v>45396.84</v>
      </c>
      <c r="AC23" s="29">
        <f t="shared" si="5"/>
        <v>55000</v>
      </c>
      <c r="AD23" s="29">
        <f t="shared" si="5"/>
        <v>55000</v>
      </c>
      <c r="AE23" s="29">
        <f t="shared" ref="AE23:AG25" si="6">AB23</f>
        <v>45396.84</v>
      </c>
      <c r="AF23" s="29">
        <f t="shared" si="6"/>
        <v>55000</v>
      </c>
      <c r="AG23" s="29">
        <f t="shared" si="6"/>
        <v>55000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v>0</v>
      </c>
      <c r="Q24" s="29">
        <f>P24</f>
        <v>0</v>
      </c>
      <c r="R24" s="29">
        <v>1000</v>
      </c>
      <c r="S24" s="29">
        <f>'разбивка по код.полн.'!G16</f>
        <v>1000</v>
      </c>
      <c r="T24" s="29">
        <f>'разбивка по код.полн.'!H16</f>
        <v>0</v>
      </c>
      <c r="U24" s="29">
        <f>'разбивка по код.полн.'!I16</f>
        <v>0</v>
      </c>
      <c r="V24" s="29">
        <f>'разбивка по код.полн.'!E16</f>
        <v>0</v>
      </c>
      <c r="W24" s="29">
        <f>V24</f>
        <v>0</v>
      </c>
      <c r="X24" s="29">
        <f t="shared" si="4"/>
        <v>1000</v>
      </c>
      <c r="Y24" s="29">
        <f t="shared" si="4"/>
        <v>1000</v>
      </c>
      <c r="Z24" s="29">
        <f t="shared" si="4"/>
        <v>0</v>
      </c>
      <c r="AA24" s="29">
        <f>Z24</f>
        <v>0</v>
      </c>
      <c r="AB24" s="29">
        <f t="shared" si="5"/>
        <v>0</v>
      </c>
      <c r="AC24" s="29">
        <f t="shared" si="5"/>
        <v>1000</v>
      </c>
      <c r="AD24" s="29">
        <f t="shared" si="5"/>
        <v>1000</v>
      </c>
      <c r="AE24" s="29">
        <f t="shared" si="6"/>
        <v>0</v>
      </c>
      <c r="AF24" s="29">
        <f t="shared" si="6"/>
        <v>1000</v>
      </c>
      <c r="AG24" s="29">
        <f t="shared" si="6"/>
        <v>1000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v>15000</v>
      </c>
      <c r="Q25" s="29">
        <f>P25</f>
        <v>15000</v>
      </c>
      <c r="R25" s="29">
        <f>'разбивка по код.полн.'!F17</f>
        <v>15000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15000</v>
      </c>
      <c r="W25" s="29">
        <f>V25</f>
        <v>15000</v>
      </c>
      <c r="X25" s="29">
        <f t="shared" si="4"/>
        <v>15000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15000</v>
      </c>
      <c r="AC25" s="29">
        <f t="shared" si="5"/>
        <v>15000</v>
      </c>
      <c r="AD25" s="29">
        <f t="shared" si="5"/>
        <v>0</v>
      </c>
      <c r="AE25" s="29">
        <f t="shared" si="6"/>
        <v>15000</v>
      </c>
      <c r="AF25" s="29">
        <f t="shared" si="6"/>
        <v>15000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113920</v>
      </c>
      <c r="Q26" s="22">
        <f t="shared" ref="Q26:AG26" si="7">Q27+Q28</f>
        <v>113920</v>
      </c>
      <c r="R26" s="22">
        <f t="shared" si="7"/>
        <v>122000</v>
      </c>
      <c r="S26" s="22">
        <f t="shared" si="7"/>
        <v>0</v>
      </c>
      <c r="T26" s="22">
        <f t="shared" si="7"/>
        <v>1000</v>
      </c>
      <c r="U26" s="22">
        <f t="shared" si="7"/>
        <v>1000</v>
      </c>
      <c r="V26" s="22">
        <f>V27+V28</f>
        <v>113920</v>
      </c>
      <c r="W26" s="22">
        <f t="shared" si="7"/>
        <v>113920</v>
      </c>
      <c r="X26" s="22">
        <f t="shared" si="7"/>
        <v>122000</v>
      </c>
      <c r="Y26" s="22">
        <f t="shared" si="7"/>
        <v>0</v>
      </c>
      <c r="Z26" s="22">
        <f t="shared" si="7"/>
        <v>1000</v>
      </c>
      <c r="AA26" s="22">
        <f t="shared" si="7"/>
        <v>1000</v>
      </c>
      <c r="AB26" s="22">
        <f t="shared" si="7"/>
        <v>113920</v>
      </c>
      <c r="AC26" s="22">
        <f t="shared" si="7"/>
        <v>122000</v>
      </c>
      <c r="AD26" s="22">
        <f t="shared" si="7"/>
        <v>0</v>
      </c>
      <c r="AE26" s="22">
        <f t="shared" si="7"/>
        <v>113920</v>
      </c>
      <c r="AF26" s="22">
        <f t="shared" si="7"/>
        <v>122000</v>
      </c>
      <c r="AG26" s="22">
        <f t="shared" si="7"/>
        <v>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v>113920</v>
      </c>
      <c r="Q28" s="29">
        <f>P28</f>
        <v>113920</v>
      </c>
      <c r="R28" s="29">
        <f>'разбивка по код.полн.'!F20</f>
        <v>122000</v>
      </c>
      <c r="S28" s="29">
        <f>'разбивка по код.полн.'!G20</f>
        <v>0</v>
      </c>
      <c r="T28" s="29">
        <f>'разбивка по код.полн.'!H20</f>
        <v>1000</v>
      </c>
      <c r="U28" s="29">
        <f>'разбивка по код.полн.'!I18</f>
        <v>1000</v>
      </c>
      <c r="V28" s="29">
        <v>113920</v>
      </c>
      <c r="W28" s="29">
        <f>V28</f>
        <v>113920</v>
      </c>
      <c r="X28" s="29">
        <f t="shared" si="8"/>
        <v>122000</v>
      </c>
      <c r="Y28" s="29">
        <f t="shared" si="8"/>
        <v>0</v>
      </c>
      <c r="Z28" s="29">
        <f t="shared" si="8"/>
        <v>1000</v>
      </c>
      <c r="AA28" s="29">
        <f>Z28</f>
        <v>1000</v>
      </c>
      <c r="AB28" s="29">
        <f t="shared" si="9"/>
        <v>113920</v>
      </c>
      <c r="AC28" s="29">
        <f t="shared" si="9"/>
        <v>122000</v>
      </c>
      <c r="AD28" s="29">
        <f t="shared" si="9"/>
        <v>0</v>
      </c>
      <c r="AE28" s="29">
        <f t="shared" si="10"/>
        <v>113920</v>
      </c>
      <c r="AF28" s="29">
        <f t="shared" si="10"/>
        <v>122000</v>
      </c>
      <c r="AG28" s="29">
        <f t="shared" si="10"/>
        <v>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285194</v>
      </c>
      <c r="Q29" s="22">
        <f t="shared" ref="Q29:AG29" si="11">Q30+Q31</f>
        <v>285194</v>
      </c>
      <c r="R29" s="22">
        <f t="shared" si="11"/>
        <v>100000</v>
      </c>
      <c r="S29" s="22">
        <f t="shared" si="11"/>
        <v>1000</v>
      </c>
      <c r="T29" s="22">
        <f t="shared" si="11"/>
        <v>0</v>
      </c>
      <c r="U29" s="22">
        <f t="shared" si="11"/>
        <v>0</v>
      </c>
      <c r="V29" s="22">
        <f>V30+V31</f>
        <v>285194</v>
      </c>
      <c r="W29" s="22">
        <f t="shared" si="11"/>
        <v>285194</v>
      </c>
      <c r="X29" s="22">
        <f t="shared" si="11"/>
        <v>100000</v>
      </c>
      <c r="Y29" s="22">
        <f t="shared" si="11"/>
        <v>1000</v>
      </c>
      <c r="Z29" s="22">
        <f t="shared" si="11"/>
        <v>0</v>
      </c>
      <c r="AA29" s="22">
        <f t="shared" si="11"/>
        <v>0</v>
      </c>
      <c r="AB29" s="22">
        <f t="shared" si="11"/>
        <v>285194</v>
      </c>
      <c r="AC29" s="22">
        <f t="shared" si="11"/>
        <v>100000</v>
      </c>
      <c r="AD29" s="22">
        <f t="shared" si="11"/>
        <v>1000</v>
      </c>
      <c r="AE29" s="22">
        <f t="shared" si="11"/>
        <v>285194</v>
      </c>
      <c r="AF29" s="22">
        <f t="shared" si="11"/>
        <v>100000</v>
      </c>
      <c r="AG29" s="22">
        <f t="shared" si="11"/>
        <v>1000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v>285194</v>
      </c>
      <c r="Q30" s="29">
        <f>P30</f>
        <v>285194</v>
      </c>
      <c r="R30" s="29">
        <f>'разбивка по код.полн.'!F22</f>
        <v>100000</v>
      </c>
      <c r="S30" s="29">
        <f>'разбивка по код.полн.'!G22</f>
        <v>1000</v>
      </c>
      <c r="T30" s="29">
        <f>'разбивка по код.полн.'!H22</f>
        <v>0</v>
      </c>
      <c r="U30" s="29">
        <f>'разбивка по код.полн.'!I22</f>
        <v>0</v>
      </c>
      <c r="V30" s="29">
        <v>285194</v>
      </c>
      <c r="W30" s="29">
        <f>V30</f>
        <v>285194</v>
      </c>
      <c r="X30" s="29">
        <f t="shared" ref="X30:Z31" si="12">R30</f>
        <v>100000</v>
      </c>
      <c r="Y30" s="29">
        <f t="shared" si="12"/>
        <v>1000</v>
      </c>
      <c r="Z30" s="29">
        <f t="shared" si="12"/>
        <v>0</v>
      </c>
      <c r="AA30" s="29">
        <f>Z30</f>
        <v>0</v>
      </c>
      <c r="AB30" s="29">
        <f t="shared" ref="AB30:AD31" si="13">W30</f>
        <v>285194</v>
      </c>
      <c r="AC30" s="29">
        <f t="shared" si="13"/>
        <v>100000</v>
      </c>
      <c r="AD30" s="29">
        <f t="shared" si="13"/>
        <v>1000</v>
      </c>
      <c r="AE30" s="29">
        <f>AB30</f>
        <v>285194</v>
      </c>
      <c r="AF30" s="29">
        <f>AC30</f>
        <v>100000</v>
      </c>
      <c r="AG30" s="29">
        <f>AD30</f>
        <v>1000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17744814.510000002</v>
      </c>
      <c r="Q32" s="22">
        <f t="shared" ref="Q32:AG32" si="14">Q33+Q34+Q35+Q36+Q37</f>
        <v>14401496.869999999</v>
      </c>
      <c r="R32" s="22">
        <f t="shared" si="14"/>
        <v>4446135.1400000006</v>
      </c>
      <c r="S32" s="22">
        <f t="shared" si="14"/>
        <v>1596391</v>
      </c>
      <c r="T32" s="22">
        <f t="shared" si="14"/>
        <v>1500750</v>
      </c>
      <c r="U32" s="22">
        <f t="shared" si="14"/>
        <v>1500750</v>
      </c>
      <c r="V32" s="22">
        <f>V33+V34+V35+V36+V37</f>
        <v>17744814.510000002</v>
      </c>
      <c r="W32" s="22">
        <f t="shared" si="14"/>
        <v>14401496.869999999</v>
      </c>
      <c r="X32" s="22">
        <f t="shared" si="14"/>
        <v>4446135.1400000006</v>
      </c>
      <c r="Y32" s="22">
        <f t="shared" si="14"/>
        <v>1596391</v>
      </c>
      <c r="Z32" s="22">
        <f t="shared" si="14"/>
        <v>1500750</v>
      </c>
      <c r="AA32" s="22">
        <f t="shared" si="14"/>
        <v>1500750</v>
      </c>
      <c r="AB32" s="22">
        <f t="shared" si="14"/>
        <v>14401496.869999999</v>
      </c>
      <c r="AC32" s="22">
        <f t="shared" si="14"/>
        <v>4446135.1400000006</v>
      </c>
      <c r="AD32" s="22">
        <f t="shared" si="14"/>
        <v>1596391</v>
      </c>
      <c r="AE32" s="22">
        <f t="shared" si="14"/>
        <v>14401496.869999999</v>
      </c>
      <c r="AF32" s="22">
        <f t="shared" si="14"/>
        <v>4446135.1400000006</v>
      </c>
      <c r="AG32" s="22">
        <f t="shared" si="14"/>
        <v>1596391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v>674564.29</v>
      </c>
      <c r="Q33" s="29">
        <f>P33</f>
        <v>674564.29</v>
      </c>
      <c r="R33" s="29">
        <f>'разбивка по код.полн.'!F25</f>
        <v>671062</v>
      </c>
      <c r="S33" s="29">
        <f>'разбивка по код.полн.'!G25</f>
        <v>364411</v>
      </c>
      <c r="T33" s="29">
        <f>'разбивка по код.полн.'!H25</f>
        <v>329673</v>
      </c>
      <c r="U33" s="29">
        <f>'разбивка по код.полн.'!I25</f>
        <v>329673</v>
      </c>
      <c r="V33" s="29">
        <v>674564.29</v>
      </c>
      <c r="W33" s="29">
        <f>V33</f>
        <v>674564.29</v>
      </c>
      <c r="X33" s="29">
        <f t="shared" ref="X33:Z37" si="15">R33</f>
        <v>671062</v>
      </c>
      <c r="Y33" s="29">
        <f t="shared" si="15"/>
        <v>364411</v>
      </c>
      <c r="Z33" s="29">
        <f t="shared" si="15"/>
        <v>329673</v>
      </c>
      <c r="AA33" s="29">
        <f>Z33</f>
        <v>329673</v>
      </c>
      <c r="AB33" s="29">
        <f t="shared" ref="AB33:AD37" si="16">W33</f>
        <v>674564.29</v>
      </c>
      <c r="AC33" s="29">
        <f t="shared" si="16"/>
        <v>671062</v>
      </c>
      <c r="AD33" s="29">
        <f t="shared" si="16"/>
        <v>364411</v>
      </c>
      <c r="AE33" s="29">
        <f t="shared" ref="AE33:AG37" si="17">AB33</f>
        <v>674564.29</v>
      </c>
      <c r="AF33" s="29">
        <f t="shared" si="17"/>
        <v>671062</v>
      </c>
      <c r="AG33" s="29">
        <f t="shared" si="17"/>
        <v>364411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v>944141</v>
      </c>
      <c r="Q34" s="29">
        <f>P34</f>
        <v>944141</v>
      </c>
      <c r="R34" s="29">
        <f>'разбивка по код.полн.'!F26</f>
        <v>981820</v>
      </c>
      <c r="S34" s="29">
        <f>'разбивка по код.полн.'!G26</f>
        <v>1030190</v>
      </c>
      <c r="T34" s="29">
        <f>'разбивка по код.полн.'!H26</f>
        <v>1039816</v>
      </c>
      <c r="U34" s="29">
        <f>'разбивка по код.полн.'!I26</f>
        <v>1039816</v>
      </c>
      <c r="V34" s="29">
        <v>944141</v>
      </c>
      <c r="W34" s="29">
        <f>V34</f>
        <v>944141</v>
      </c>
      <c r="X34" s="29">
        <f t="shared" si="15"/>
        <v>981820</v>
      </c>
      <c r="Y34" s="29">
        <f t="shared" si="15"/>
        <v>1030190</v>
      </c>
      <c r="Z34" s="29">
        <f t="shared" si="15"/>
        <v>1039816</v>
      </c>
      <c r="AA34" s="29">
        <f>Z34</f>
        <v>1039816</v>
      </c>
      <c r="AB34" s="29">
        <f t="shared" si="16"/>
        <v>944141</v>
      </c>
      <c r="AC34" s="29">
        <f t="shared" si="16"/>
        <v>981820</v>
      </c>
      <c r="AD34" s="29">
        <f t="shared" si="16"/>
        <v>1030190</v>
      </c>
      <c r="AE34" s="29">
        <f t="shared" si="17"/>
        <v>944141</v>
      </c>
      <c r="AF34" s="29">
        <f t="shared" si="17"/>
        <v>981820</v>
      </c>
      <c r="AG34" s="29">
        <f t="shared" si="17"/>
        <v>1030190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v>27347</v>
      </c>
      <c r="Q35" s="29">
        <f>P35</f>
        <v>27347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v>27347</v>
      </c>
      <c r="W35" s="29">
        <f>V35</f>
        <v>27347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27347</v>
      </c>
      <c r="AC35" s="29">
        <f t="shared" si="16"/>
        <v>0</v>
      </c>
      <c r="AD35" s="29">
        <f t="shared" si="16"/>
        <v>0</v>
      </c>
      <c r="AE35" s="29">
        <f t="shared" si="17"/>
        <v>27347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v>16034751.939999999</v>
      </c>
      <c r="Q36" s="29">
        <v>12691434.300000001</v>
      </c>
      <c r="R36" s="29">
        <f>'разбивка по код.полн.'!F28</f>
        <v>2724935.14</v>
      </c>
      <c r="S36" s="29">
        <f>'разбивка по код.полн.'!G28</f>
        <v>136875</v>
      </c>
      <c r="T36" s="29">
        <f>'разбивка по код.полн.'!H28</f>
        <v>63750</v>
      </c>
      <c r="U36" s="29">
        <f>'разбивка по код.полн.'!I28</f>
        <v>63750</v>
      </c>
      <c r="V36" s="29">
        <v>16034751.939999999</v>
      </c>
      <c r="W36" s="29">
        <v>12691434.300000001</v>
      </c>
      <c r="X36" s="29">
        <f t="shared" si="15"/>
        <v>2724935.14</v>
      </c>
      <c r="Y36" s="29">
        <f t="shared" si="15"/>
        <v>136875</v>
      </c>
      <c r="Z36" s="29">
        <f t="shared" si="15"/>
        <v>63750</v>
      </c>
      <c r="AA36" s="29">
        <f>Z36</f>
        <v>63750</v>
      </c>
      <c r="AB36" s="29">
        <f t="shared" si="16"/>
        <v>12691434.300000001</v>
      </c>
      <c r="AC36" s="29">
        <f t="shared" si="16"/>
        <v>2724935.14</v>
      </c>
      <c r="AD36" s="29">
        <f t="shared" si="16"/>
        <v>136875</v>
      </c>
      <c r="AE36" s="29">
        <f t="shared" si="17"/>
        <v>12691434.300000001</v>
      </c>
      <c r="AF36" s="29">
        <f t="shared" si="17"/>
        <v>2724935.14</v>
      </c>
      <c r="AG36" s="29">
        <f t="shared" si="17"/>
        <v>136875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v>64010.28</v>
      </c>
      <c r="Q37" s="29">
        <f>P37</f>
        <v>64010.28</v>
      </c>
      <c r="R37" s="29">
        <f>'разбивка по код.полн.'!F29</f>
        <v>68318</v>
      </c>
      <c r="S37" s="29">
        <f>'разбивка по код.полн.'!G29</f>
        <v>64915</v>
      </c>
      <c r="T37" s="29">
        <f>'разбивка по код.полн.'!H29</f>
        <v>67511</v>
      </c>
      <c r="U37" s="29">
        <f>'разбивка по код.полн.'!I29</f>
        <v>67511</v>
      </c>
      <c r="V37" s="29">
        <v>64010.28</v>
      </c>
      <c r="W37" s="29">
        <f>V37</f>
        <v>64010.28</v>
      </c>
      <c r="X37" s="29">
        <f t="shared" si="15"/>
        <v>68318</v>
      </c>
      <c r="Y37" s="29">
        <f t="shared" si="15"/>
        <v>64915</v>
      </c>
      <c r="Z37" s="29">
        <f t="shared" si="15"/>
        <v>67511</v>
      </c>
      <c r="AA37" s="29">
        <f>Z37</f>
        <v>67511</v>
      </c>
      <c r="AB37" s="29">
        <f t="shared" si="16"/>
        <v>64010.28</v>
      </c>
      <c r="AC37" s="29">
        <f t="shared" si="16"/>
        <v>68318</v>
      </c>
      <c r="AD37" s="29">
        <f t="shared" si="16"/>
        <v>64915</v>
      </c>
      <c r="AE37" s="29">
        <f t="shared" si="17"/>
        <v>64010.28</v>
      </c>
      <c r="AF37" s="29">
        <f t="shared" si="17"/>
        <v>68318</v>
      </c>
      <c r="AG37" s="29">
        <f t="shared" si="17"/>
        <v>64915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0</v>
      </c>
      <c r="Q38" s="22">
        <f t="shared" ref="Q38:AG39" si="18">Q39</f>
        <v>0</v>
      </c>
      <c r="R38" s="22">
        <f t="shared" si="18"/>
        <v>10000</v>
      </c>
      <c r="S38" s="22">
        <f t="shared" si="18"/>
        <v>10000</v>
      </c>
      <c r="T38" s="22">
        <f t="shared" si="18"/>
        <v>10000</v>
      </c>
      <c r="U38" s="22">
        <f t="shared" si="18"/>
        <v>10000</v>
      </c>
      <c r="V38" s="22">
        <f>V39</f>
        <v>0</v>
      </c>
      <c r="W38" s="22">
        <f t="shared" si="18"/>
        <v>0</v>
      </c>
      <c r="X38" s="22">
        <f t="shared" si="18"/>
        <v>10000</v>
      </c>
      <c r="Y38" s="22">
        <f t="shared" si="18"/>
        <v>10000</v>
      </c>
      <c r="Z38" s="22">
        <f t="shared" si="18"/>
        <v>10000</v>
      </c>
      <c r="AA38" s="22">
        <f t="shared" si="18"/>
        <v>10000</v>
      </c>
      <c r="AB38" s="22">
        <f t="shared" si="18"/>
        <v>0</v>
      </c>
      <c r="AC38" s="22">
        <f t="shared" si="18"/>
        <v>10000</v>
      </c>
      <c r="AD38" s="22">
        <f t="shared" si="18"/>
        <v>10000</v>
      </c>
      <c r="AE38" s="22">
        <f t="shared" si="18"/>
        <v>0</v>
      </c>
      <c r="AF38" s="22">
        <f t="shared" si="18"/>
        <v>10000</v>
      </c>
      <c r="AG38" s="22">
        <f t="shared" si="18"/>
        <v>10000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0</v>
      </c>
      <c r="Q39" s="22">
        <f t="shared" si="18"/>
        <v>0</v>
      </c>
      <c r="R39" s="22">
        <f t="shared" si="18"/>
        <v>10000</v>
      </c>
      <c r="S39" s="22">
        <f t="shared" si="18"/>
        <v>10000</v>
      </c>
      <c r="T39" s="22">
        <f t="shared" si="18"/>
        <v>10000</v>
      </c>
      <c r="U39" s="22">
        <f t="shared" si="18"/>
        <v>10000</v>
      </c>
      <c r="V39" s="22">
        <f>V40</f>
        <v>0</v>
      </c>
      <c r="W39" s="22">
        <f t="shared" si="18"/>
        <v>0</v>
      </c>
      <c r="X39" s="22">
        <f t="shared" si="18"/>
        <v>10000</v>
      </c>
      <c r="Y39" s="22">
        <f t="shared" si="18"/>
        <v>10000</v>
      </c>
      <c r="Z39" s="22">
        <f t="shared" si="18"/>
        <v>10000</v>
      </c>
      <c r="AA39" s="22">
        <f t="shared" si="18"/>
        <v>10000</v>
      </c>
      <c r="AB39" s="22">
        <f t="shared" si="18"/>
        <v>0</v>
      </c>
      <c r="AC39" s="22">
        <f t="shared" si="18"/>
        <v>10000</v>
      </c>
      <c r="AD39" s="22">
        <f t="shared" si="18"/>
        <v>10000</v>
      </c>
      <c r="AE39" s="22">
        <f t="shared" si="18"/>
        <v>0</v>
      </c>
      <c r="AF39" s="22">
        <f t="shared" si="18"/>
        <v>10000</v>
      </c>
      <c r="AG39" s="22">
        <f t="shared" si="18"/>
        <v>10000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v>0</v>
      </c>
      <c r="Q40" s="29">
        <f>P40</f>
        <v>0</v>
      </c>
      <c r="R40" s="29">
        <f>'разбивка по код.полн.'!F32</f>
        <v>10000</v>
      </c>
      <c r="S40" s="29">
        <f>'разбивка по код.полн.'!G32</f>
        <v>10000</v>
      </c>
      <c r="T40" s="29">
        <f>'разбивка по код.полн.'!H32</f>
        <v>10000</v>
      </c>
      <c r="U40" s="29">
        <f>'разбивка по код.полн.'!I32</f>
        <v>10000</v>
      </c>
      <c r="V40" s="29">
        <v>0</v>
      </c>
      <c r="W40" s="29">
        <f>V40</f>
        <v>0</v>
      </c>
      <c r="X40" s="29">
        <f>R40</f>
        <v>10000</v>
      </c>
      <c r="Y40" s="29">
        <f>S40</f>
        <v>10000</v>
      </c>
      <c r="Z40" s="29">
        <f>T40</f>
        <v>10000</v>
      </c>
      <c r="AA40" s="29">
        <f>Z40</f>
        <v>10000</v>
      </c>
      <c r="AB40" s="29">
        <f>W40</f>
        <v>0</v>
      </c>
      <c r="AC40" s="29">
        <f>X40</f>
        <v>10000</v>
      </c>
      <c r="AD40" s="29">
        <f>Y40</f>
        <v>10000</v>
      </c>
      <c r="AE40" s="29">
        <f>AB40</f>
        <v>0</v>
      </c>
      <c r="AF40" s="29">
        <f>AC40</f>
        <v>10000</v>
      </c>
      <c r="AG40" s="29">
        <f>AD40</f>
        <v>10000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79305</v>
      </c>
      <c r="Q41" s="22">
        <f t="shared" ref="Q41:AG41" si="19">Q42</f>
        <v>79305</v>
      </c>
      <c r="R41" s="22">
        <f t="shared" si="19"/>
        <v>80879</v>
      </c>
      <c r="S41" s="22">
        <f t="shared" si="19"/>
        <v>81597</v>
      </c>
      <c r="T41" s="22">
        <f t="shared" si="19"/>
        <v>84750</v>
      </c>
      <c r="U41" s="22">
        <f t="shared" si="19"/>
        <v>84750</v>
      </c>
      <c r="V41" s="22">
        <f>V42</f>
        <v>79305</v>
      </c>
      <c r="W41" s="22">
        <f t="shared" si="19"/>
        <v>79305</v>
      </c>
      <c r="X41" s="22">
        <f t="shared" si="19"/>
        <v>80879</v>
      </c>
      <c r="Y41" s="22">
        <f t="shared" si="19"/>
        <v>81597</v>
      </c>
      <c r="Z41" s="22">
        <f t="shared" si="19"/>
        <v>84750</v>
      </c>
      <c r="AA41" s="22">
        <f t="shared" si="19"/>
        <v>84750</v>
      </c>
      <c r="AB41" s="22">
        <f t="shared" si="19"/>
        <v>79305</v>
      </c>
      <c r="AC41" s="22">
        <f t="shared" si="19"/>
        <v>80879</v>
      </c>
      <c r="AD41" s="22">
        <f t="shared" si="19"/>
        <v>81597</v>
      </c>
      <c r="AE41" s="22">
        <f t="shared" si="19"/>
        <v>79305</v>
      </c>
      <c r="AF41" s="22">
        <f t="shared" si="19"/>
        <v>80879</v>
      </c>
      <c r="AG41" s="22">
        <f t="shared" si="19"/>
        <v>81597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79305</v>
      </c>
      <c r="Q42" s="22">
        <f t="shared" ref="Q42:AG42" si="20">Q43</f>
        <v>79305</v>
      </c>
      <c r="R42" s="22">
        <f t="shared" si="20"/>
        <v>80879</v>
      </c>
      <c r="S42" s="22">
        <f t="shared" si="20"/>
        <v>81597</v>
      </c>
      <c r="T42" s="22">
        <f t="shared" si="20"/>
        <v>84750</v>
      </c>
      <c r="U42" s="22">
        <f t="shared" si="20"/>
        <v>84750</v>
      </c>
      <c r="V42" s="22">
        <f>V43</f>
        <v>79305</v>
      </c>
      <c r="W42" s="22">
        <f t="shared" si="20"/>
        <v>79305</v>
      </c>
      <c r="X42" s="22">
        <f t="shared" si="20"/>
        <v>80879</v>
      </c>
      <c r="Y42" s="22">
        <f t="shared" si="20"/>
        <v>81597</v>
      </c>
      <c r="Z42" s="22">
        <f t="shared" si="20"/>
        <v>84750</v>
      </c>
      <c r="AA42" s="22">
        <f t="shared" si="20"/>
        <v>84750</v>
      </c>
      <c r="AB42" s="22">
        <f t="shared" si="20"/>
        <v>79305</v>
      </c>
      <c r="AC42" s="22">
        <f t="shared" si="20"/>
        <v>80879</v>
      </c>
      <c r="AD42" s="22">
        <f t="shared" si="20"/>
        <v>81597</v>
      </c>
      <c r="AE42" s="22">
        <f t="shared" si="20"/>
        <v>79305</v>
      </c>
      <c r="AF42" s="22">
        <f t="shared" si="20"/>
        <v>80879</v>
      </c>
      <c r="AG42" s="22">
        <f t="shared" si="20"/>
        <v>81597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v>79305</v>
      </c>
      <c r="Q43" s="29">
        <f>P43</f>
        <v>79305</v>
      </c>
      <c r="R43" s="29">
        <f>'разбивка по код.полн.'!F35</f>
        <v>80879</v>
      </c>
      <c r="S43" s="29">
        <f>'разбивка по код.полн.'!G35</f>
        <v>81597</v>
      </c>
      <c r="T43" s="29">
        <f>'разбивка по код.полн.'!H35</f>
        <v>84750</v>
      </c>
      <c r="U43" s="29">
        <f>'разбивка по код.полн.'!I35</f>
        <v>84750</v>
      </c>
      <c r="V43" s="29">
        <f>'разбивка по код.полн.'!E35</f>
        <v>79305</v>
      </c>
      <c r="W43" s="29">
        <f>V43</f>
        <v>79305</v>
      </c>
      <c r="X43" s="29">
        <f>R43</f>
        <v>80879</v>
      </c>
      <c r="Y43" s="29">
        <f>S43</f>
        <v>81597</v>
      </c>
      <c r="Z43" s="29">
        <f>T43</f>
        <v>84750</v>
      </c>
      <c r="AA43" s="29">
        <f>Z43</f>
        <v>84750</v>
      </c>
      <c r="AB43" s="29">
        <f>W43</f>
        <v>79305</v>
      </c>
      <c r="AC43" s="29">
        <f>X43</f>
        <v>80879</v>
      </c>
      <c r="AD43" s="29">
        <f>Y43</f>
        <v>81597</v>
      </c>
      <c r="AE43" s="29">
        <f>AB43</f>
        <v>79305</v>
      </c>
      <c r="AF43" s="29">
        <f>AC43</f>
        <v>80879</v>
      </c>
      <c r="AG43" s="29">
        <f>AD43</f>
        <v>81597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569993</v>
      </c>
      <c r="Q44" s="22">
        <f t="shared" ref="Q44:AG44" si="21">Q45</f>
        <v>569993</v>
      </c>
      <c r="R44" s="22">
        <f t="shared" si="21"/>
        <v>570000</v>
      </c>
      <c r="S44" s="22">
        <f t="shared" si="21"/>
        <v>70000</v>
      </c>
      <c r="T44" s="22">
        <f t="shared" si="21"/>
        <v>70000</v>
      </c>
      <c r="U44" s="22">
        <f t="shared" si="21"/>
        <v>70000</v>
      </c>
      <c r="V44" s="22">
        <f>V45</f>
        <v>569993</v>
      </c>
      <c r="W44" s="22">
        <f t="shared" si="21"/>
        <v>569993</v>
      </c>
      <c r="X44" s="22">
        <f t="shared" si="21"/>
        <v>570000</v>
      </c>
      <c r="Y44" s="22">
        <f t="shared" si="21"/>
        <v>70000</v>
      </c>
      <c r="Z44" s="22">
        <f t="shared" si="21"/>
        <v>70000</v>
      </c>
      <c r="AA44" s="22">
        <f t="shared" si="21"/>
        <v>70000</v>
      </c>
      <c r="AB44" s="22">
        <f t="shared" si="21"/>
        <v>569993</v>
      </c>
      <c r="AC44" s="22">
        <f t="shared" si="21"/>
        <v>570000</v>
      </c>
      <c r="AD44" s="22">
        <f t="shared" si="21"/>
        <v>70000</v>
      </c>
      <c r="AE44" s="22">
        <f t="shared" si="21"/>
        <v>569993</v>
      </c>
      <c r="AF44" s="22">
        <f t="shared" si="21"/>
        <v>570000</v>
      </c>
      <c r="AG44" s="22">
        <f t="shared" si="21"/>
        <v>70000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569993</v>
      </c>
      <c r="Q45" s="22">
        <f t="shared" ref="Q45:AG45" si="22">Q46</f>
        <v>569993</v>
      </c>
      <c r="R45" s="22">
        <f t="shared" si="22"/>
        <v>570000</v>
      </c>
      <c r="S45" s="22">
        <f t="shared" si="22"/>
        <v>70000</v>
      </c>
      <c r="T45" s="22">
        <f t="shared" si="22"/>
        <v>70000</v>
      </c>
      <c r="U45" s="22">
        <f t="shared" si="22"/>
        <v>70000</v>
      </c>
      <c r="V45" s="22">
        <f>V46</f>
        <v>569993</v>
      </c>
      <c r="W45" s="22">
        <f t="shared" si="22"/>
        <v>569993</v>
      </c>
      <c r="X45" s="22">
        <f t="shared" si="22"/>
        <v>570000</v>
      </c>
      <c r="Y45" s="22">
        <f t="shared" si="22"/>
        <v>70000</v>
      </c>
      <c r="Z45" s="22">
        <f t="shared" si="22"/>
        <v>70000</v>
      </c>
      <c r="AA45" s="22">
        <f t="shared" si="22"/>
        <v>70000</v>
      </c>
      <c r="AB45" s="22">
        <f t="shared" si="22"/>
        <v>569993</v>
      </c>
      <c r="AC45" s="22">
        <f t="shared" si="22"/>
        <v>570000</v>
      </c>
      <c r="AD45" s="22">
        <f t="shared" si="22"/>
        <v>70000</v>
      </c>
      <c r="AE45" s="22">
        <f t="shared" si="22"/>
        <v>569993</v>
      </c>
      <c r="AF45" s="22">
        <f t="shared" si="22"/>
        <v>570000</v>
      </c>
      <c r="AG45" s="22">
        <f t="shared" si="22"/>
        <v>70000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569993</v>
      </c>
      <c r="Q46" s="22">
        <f t="shared" ref="Q46:AG46" si="23">Q47+Q48+Q49+Q50+Q51+Q52</f>
        <v>569993</v>
      </c>
      <c r="R46" s="22">
        <f t="shared" si="23"/>
        <v>570000</v>
      </c>
      <c r="S46" s="22">
        <f t="shared" si="23"/>
        <v>70000</v>
      </c>
      <c r="T46" s="22">
        <f t="shared" si="23"/>
        <v>70000</v>
      </c>
      <c r="U46" s="22">
        <f t="shared" si="23"/>
        <v>70000</v>
      </c>
      <c r="V46" s="22">
        <f>V47+V48+V49+V50+V51+V52</f>
        <v>569993</v>
      </c>
      <c r="W46" s="22">
        <f t="shared" si="23"/>
        <v>569993</v>
      </c>
      <c r="X46" s="22">
        <f t="shared" si="23"/>
        <v>570000</v>
      </c>
      <c r="Y46" s="22">
        <f t="shared" si="23"/>
        <v>70000</v>
      </c>
      <c r="Z46" s="22">
        <f t="shared" si="23"/>
        <v>70000</v>
      </c>
      <c r="AA46" s="22">
        <f t="shared" si="23"/>
        <v>70000</v>
      </c>
      <c r="AB46" s="22">
        <f t="shared" si="23"/>
        <v>569993</v>
      </c>
      <c r="AC46" s="22">
        <f t="shared" si="23"/>
        <v>570000</v>
      </c>
      <c r="AD46" s="22">
        <f t="shared" si="23"/>
        <v>70000</v>
      </c>
      <c r="AE46" s="22">
        <f t="shared" si="23"/>
        <v>569993</v>
      </c>
      <c r="AF46" s="22">
        <f t="shared" si="23"/>
        <v>570000</v>
      </c>
      <c r="AG46" s="22">
        <f t="shared" si="23"/>
        <v>70000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v>100000</v>
      </c>
      <c r="Q48" s="29">
        <f t="shared" si="24"/>
        <v>100000</v>
      </c>
      <c r="R48" s="29">
        <f>'разбивка по код.полн.'!F40</f>
        <v>50000</v>
      </c>
      <c r="S48" s="29">
        <f>'разбивка по код.полн.'!G40</f>
        <v>50000</v>
      </c>
      <c r="T48" s="29">
        <f>'разбивка по код.полн.'!H40</f>
        <v>50000</v>
      </c>
      <c r="U48" s="29">
        <f>'разбивка по код.полн.'!I40</f>
        <v>50000</v>
      </c>
      <c r="V48" s="29">
        <f>'разбивка по код.полн.'!E40</f>
        <v>100000</v>
      </c>
      <c r="W48" s="29">
        <f t="shared" si="25"/>
        <v>100000</v>
      </c>
      <c r="X48" s="29">
        <f t="shared" si="26"/>
        <v>50000</v>
      </c>
      <c r="Y48" s="29">
        <f t="shared" si="26"/>
        <v>50000</v>
      </c>
      <c r="Z48" s="29">
        <f t="shared" si="26"/>
        <v>50000</v>
      </c>
      <c r="AA48" s="29">
        <f t="shared" si="27"/>
        <v>50000</v>
      </c>
      <c r="AB48" s="29">
        <f t="shared" si="28"/>
        <v>100000</v>
      </c>
      <c r="AC48" s="29">
        <f t="shared" si="28"/>
        <v>50000</v>
      </c>
      <c r="AD48" s="29">
        <f t="shared" si="28"/>
        <v>50000</v>
      </c>
      <c r="AE48" s="29">
        <f t="shared" si="29"/>
        <v>100000</v>
      </c>
      <c r="AF48" s="29">
        <f t="shared" si="29"/>
        <v>50000</v>
      </c>
      <c r="AG48" s="29">
        <f t="shared" si="29"/>
        <v>50000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v>5000</v>
      </c>
      <c r="Q50" s="29">
        <f t="shared" si="24"/>
        <v>5000</v>
      </c>
      <c r="R50" s="29">
        <f>'разбивка по код.полн.'!F42</f>
        <v>5000</v>
      </c>
      <c r="S50" s="29">
        <f>'разбивка по код.полн.'!G42</f>
        <v>5000</v>
      </c>
      <c r="T50" s="29">
        <f>'разбивка по код.полн.'!H42</f>
        <v>5000</v>
      </c>
      <c r="U50" s="29">
        <f>'разбивка по код.полн.'!I42</f>
        <v>5000</v>
      </c>
      <c r="V50" s="29">
        <f>'разбивка по код.полн.'!E42</f>
        <v>5000</v>
      </c>
      <c r="W50" s="29">
        <f t="shared" si="25"/>
        <v>5000</v>
      </c>
      <c r="X50" s="29">
        <f t="shared" si="26"/>
        <v>5000</v>
      </c>
      <c r="Y50" s="29">
        <f t="shared" si="26"/>
        <v>5000</v>
      </c>
      <c r="Z50" s="29">
        <f t="shared" si="26"/>
        <v>5000</v>
      </c>
      <c r="AA50" s="29">
        <f t="shared" si="27"/>
        <v>5000</v>
      </c>
      <c r="AB50" s="29">
        <f t="shared" si="28"/>
        <v>5000</v>
      </c>
      <c r="AC50" s="29">
        <f t="shared" si="28"/>
        <v>5000</v>
      </c>
      <c r="AD50" s="29">
        <f t="shared" si="28"/>
        <v>5000</v>
      </c>
      <c r="AE50" s="29">
        <f t="shared" si="29"/>
        <v>5000</v>
      </c>
      <c r="AF50" s="29">
        <f t="shared" si="29"/>
        <v>5000</v>
      </c>
      <c r="AG50" s="29">
        <f t="shared" si="29"/>
        <v>5000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v>250000</v>
      </c>
      <c r="Q51" s="29">
        <f t="shared" si="24"/>
        <v>250000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250000</v>
      </c>
      <c r="W51" s="29">
        <f t="shared" si="25"/>
        <v>250000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250000</v>
      </c>
      <c r="AC51" s="29">
        <f t="shared" si="28"/>
        <v>0</v>
      </c>
      <c r="AD51" s="29">
        <f t="shared" si="28"/>
        <v>0</v>
      </c>
      <c r="AE51" s="29">
        <f t="shared" si="29"/>
        <v>250000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v>199993</v>
      </c>
      <c r="Q52" s="29">
        <f t="shared" si="24"/>
        <v>199993</v>
      </c>
      <c r="R52" s="29">
        <f>'разбивка по код.полн.'!F44</f>
        <v>500000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199993</v>
      </c>
      <c r="W52" s="29">
        <f t="shared" si="25"/>
        <v>199993</v>
      </c>
      <c r="X52" s="29">
        <f t="shared" si="26"/>
        <v>500000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199993</v>
      </c>
      <c r="AC52" s="29">
        <f t="shared" si="28"/>
        <v>500000</v>
      </c>
      <c r="AD52" s="29">
        <f t="shared" si="28"/>
        <v>0</v>
      </c>
      <c r="AE52" s="29">
        <f t="shared" si="29"/>
        <v>199993</v>
      </c>
      <c r="AF52" s="29">
        <f t="shared" si="29"/>
        <v>500000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2"/>
      <c r="AJ54" s="2"/>
    </row>
    <row r="56" spans="1:36" x14ac:dyDescent="0.25">
      <c r="A56" s="1" t="s">
        <v>139</v>
      </c>
    </row>
    <row r="57" spans="1:36" x14ac:dyDescent="0.25">
      <c r="A57" s="1" t="s">
        <v>140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D33" sqref="D33"/>
    </sheetView>
  </sheetViews>
  <sheetFormatPr defaultRowHeight="15" x14ac:dyDescent="0.25"/>
  <cols>
    <col min="1" max="1" width="59.5703125" customWidth="1"/>
    <col min="5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3" t="s">
        <v>9</v>
      </c>
      <c r="B1" s="43" t="s">
        <v>10</v>
      </c>
    </row>
    <row r="2" spans="1:9" x14ac:dyDescent="0.25">
      <c r="A2" s="44"/>
      <c r="B2" s="44"/>
    </row>
    <row r="3" spans="1:9" x14ac:dyDescent="0.25">
      <c r="A3" s="44"/>
      <c r="B3" s="44"/>
    </row>
    <row r="4" spans="1:9" x14ac:dyDescent="0.25">
      <c r="A4" s="44"/>
      <c r="B4" s="44"/>
    </row>
    <row r="5" spans="1:9" x14ac:dyDescent="0.25">
      <c r="A5" s="44"/>
      <c r="B5" s="44"/>
    </row>
    <row r="6" spans="1:9" x14ac:dyDescent="0.25">
      <c r="A6" s="44"/>
      <c r="B6" s="44"/>
    </row>
    <row r="7" spans="1:9" x14ac:dyDescent="0.25">
      <c r="A7" s="44"/>
      <c r="B7" s="44"/>
    </row>
    <row r="8" spans="1:9" x14ac:dyDescent="0.25">
      <c r="A8" s="44"/>
      <c r="B8" s="44"/>
    </row>
    <row r="9" spans="1:9" x14ac:dyDescent="0.25">
      <c r="A9" s="44"/>
      <c r="B9" s="44"/>
    </row>
    <row r="10" spans="1:9" x14ac:dyDescent="0.25">
      <c r="A10" s="44"/>
      <c r="B10" s="44"/>
    </row>
    <row r="11" spans="1:9" x14ac:dyDescent="0.25">
      <c r="A11" s="34">
        <v>1</v>
      </c>
      <c r="B11" s="34">
        <v>2</v>
      </c>
      <c r="E11" t="s">
        <v>125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9" t="s">
        <v>137</v>
      </c>
      <c r="D12" s="60"/>
      <c r="E12" s="37">
        <f>E13+E24+E30+E33+E36</f>
        <v>18853623.350000001</v>
      </c>
      <c r="F12" s="38">
        <f t="shared" ref="F12" si="0">F13+F24+F30+F33+F36</f>
        <v>5419014.1400000006</v>
      </c>
      <c r="G12" s="37">
        <f>G13+G24+G30+G33+G36+G45</f>
        <v>1856138</v>
      </c>
      <c r="H12" s="37">
        <f>H13+H24+H30+H33+H36+H45</f>
        <v>1804750</v>
      </c>
      <c r="I12" s="37">
        <f>I13+I24+I30+I33+I36+I45</f>
        <v>1804750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459510.83999999997</v>
      </c>
      <c r="F13" s="39">
        <f t="shared" ref="F13:I13" si="1">F14+F18+F21</f>
        <v>312000</v>
      </c>
      <c r="G13" s="36">
        <f t="shared" si="1"/>
        <v>57000</v>
      </c>
      <c r="H13" s="36">
        <f t="shared" si="1"/>
        <v>56000</v>
      </c>
      <c r="I13" s="36">
        <f t="shared" si="1"/>
        <v>56000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60396.84</v>
      </c>
      <c r="F14" s="39">
        <f t="shared" ref="F14:I14" si="2">F15+F16+F17</f>
        <v>90000</v>
      </c>
      <c r="G14" s="36">
        <f t="shared" si="2"/>
        <v>56000</v>
      </c>
      <c r="H14" s="36">
        <f t="shared" si="2"/>
        <v>55000</v>
      </c>
      <c r="I14" s="36">
        <f t="shared" si="2"/>
        <v>55000</v>
      </c>
    </row>
    <row r="15" spans="1:9" ht="29.25" customHeight="1" x14ac:dyDescent="0.25">
      <c r="A15" s="23" t="s">
        <v>41</v>
      </c>
      <c r="B15" s="24" t="s">
        <v>42</v>
      </c>
      <c r="C15" t="s">
        <v>136</v>
      </c>
      <c r="E15" s="36">
        <v>45396.84</v>
      </c>
      <c r="F15" s="39">
        <v>55000</v>
      </c>
      <c r="G15" s="36">
        <v>55000</v>
      </c>
      <c r="H15" s="36">
        <v>55000</v>
      </c>
      <c r="I15" s="36">
        <v>55000</v>
      </c>
    </row>
    <row r="16" spans="1:9" ht="27" customHeight="1" x14ac:dyDescent="0.25">
      <c r="A16" s="23" t="s">
        <v>43</v>
      </c>
      <c r="B16" s="24" t="s">
        <v>44</v>
      </c>
      <c r="C16" t="s">
        <v>133</v>
      </c>
      <c r="E16" s="36">
        <v>0</v>
      </c>
      <c r="F16" s="39">
        <v>20000</v>
      </c>
      <c r="G16" s="36">
        <v>1000</v>
      </c>
      <c r="H16" s="36">
        <v>0</v>
      </c>
      <c r="I16" s="36">
        <v>0</v>
      </c>
    </row>
    <row r="17" spans="1:9" ht="27" customHeight="1" x14ac:dyDescent="0.25">
      <c r="A17" s="23" t="s">
        <v>45</v>
      </c>
      <c r="B17" s="24" t="s">
        <v>46</v>
      </c>
      <c r="C17" t="s">
        <v>135</v>
      </c>
      <c r="E17" s="36">
        <v>15000</v>
      </c>
      <c r="F17" s="39">
        <v>15000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113920</v>
      </c>
      <c r="F18" s="39">
        <f t="shared" ref="F18:I18" si="3">F19+F20</f>
        <v>122000</v>
      </c>
      <c r="G18" s="36">
        <f t="shared" si="3"/>
        <v>0</v>
      </c>
      <c r="H18" s="36">
        <f t="shared" si="3"/>
        <v>1000</v>
      </c>
      <c r="I18" s="36">
        <f t="shared" si="3"/>
        <v>1000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134</v>
      </c>
      <c r="E20" s="36">
        <v>113920</v>
      </c>
      <c r="F20" s="39">
        <v>122000</v>
      </c>
      <c r="G20" s="36">
        <v>0</v>
      </c>
      <c r="H20" s="36">
        <v>1000</v>
      </c>
      <c r="I20" s="36">
        <v>1000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285194</v>
      </c>
      <c r="F21" s="39">
        <f t="shared" ref="F21:I21" si="4">F22+F23</f>
        <v>100000</v>
      </c>
      <c r="G21" s="36">
        <f t="shared" si="4"/>
        <v>1000</v>
      </c>
      <c r="H21" s="36">
        <f t="shared" si="4"/>
        <v>0</v>
      </c>
      <c r="I21" s="36">
        <f t="shared" si="4"/>
        <v>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285194</v>
      </c>
      <c r="F22" s="39">
        <v>100000</v>
      </c>
      <c r="G22" s="36">
        <v>1000</v>
      </c>
      <c r="H22" s="36">
        <v>0</v>
      </c>
      <c r="I22" s="36">
        <v>0</v>
      </c>
    </row>
    <row r="23" spans="1:9" ht="39.75" customHeight="1" x14ac:dyDescent="0.25">
      <c r="A23" s="23" t="s">
        <v>57</v>
      </c>
      <c r="B23" s="24" t="s">
        <v>58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108</v>
      </c>
      <c r="E24" s="36">
        <f>E25+E26+E27+E28+E29</f>
        <v>17744814.510000002</v>
      </c>
      <c r="F24" s="39">
        <f t="shared" ref="F24:I24" si="5">F25+F26+F27+F28+F29</f>
        <v>4446135.1400000006</v>
      </c>
      <c r="G24" s="36">
        <f t="shared" si="5"/>
        <v>1596391</v>
      </c>
      <c r="H24" s="36">
        <f t="shared" si="5"/>
        <v>1500750</v>
      </c>
      <c r="I24" s="36">
        <f t="shared" si="5"/>
        <v>1500750</v>
      </c>
    </row>
    <row r="25" spans="1:9" ht="38.25" customHeight="1" x14ac:dyDescent="0.25">
      <c r="A25" s="23" t="s">
        <v>61</v>
      </c>
      <c r="B25" s="24" t="s">
        <v>62</v>
      </c>
      <c r="C25" s="35" t="s">
        <v>112</v>
      </c>
      <c r="E25" s="36">
        <v>674564.29</v>
      </c>
      <c r="F25" s="39">
        <v>671062</v>
      </c>
      <c r="G25" s="36">
        <v>364411</v>
      </c>
      <c r="H25" s="36">
        <v>329673</v>
      </c>
      <c r="I25" s="36">
        <v>329673</v>
      </c>
    </row>
    <row r="26" spans="1:9" ht="38.25" customHeight="1" x14ac:dyDescent="0.25">
      <c r="A26" s="23" t="s">
        <v>63</v>
      </c>
      <c r="B26" s="24" t="s">
        <v>64</v>
      </c>
      <c r="C26" s="35" t="s">
        <v>111</v>
      </c>
      <c r="E26" s="36">
        <v>944141</v>
      </c>
      <c r="F26" s="39">
        <v>981820</v>
      </c>
      <c r="G26" s="36">
        <v>1030190</v>
      </c>
      <c r="H26" s="36">
        <v>1039816</v>
      </c>
      <c r="I26" s="36">
        <v>1039816</v>
      </c>
    </row>
    <row r="27" spans="1:9" ht="60.75" customHeight="1" x14ac:dyDescent="0.25">
      <c r="A27" s="23" t="s">
        <v>65</v>
      </c>
      <c r="B27" s="24" t="s">
        <v>66</v>
      </c>
      <c r="C27" s="35" t="s">
        <v>109</v>
      </c>
      <c r="E27" s="36">
        <v>27347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110</v>
      </c>
      <c r="E28" s="36">
        <v>16034751.939999999</v>
      </c>
      <c r="F28" s="39">
        <v>2724935.14</v>
      </c>
      <c r="G28" s="36">
        <v>136875</v>
      </c>
      <c r="H28" s="36">
        <v>63750</v>
      </c>
      <c r="I28" s="36">
        <v>63750</v>
      </c>
    </row>
    <row r="29" spans="1:9" ht="30.75" customHeight="1" x14ac:dyDescent="0.25">
      <c r="A29" s="23" t="s">
        <v>69</v>
      </c>
      <c r="B29" s="24" t="s">
        <v>70</v>
      </c>
      <c r="C29" s="35" t="s">
        <v>113</v>
      </c>
      <c r="E29" s="36">
        <v>64010.28</v>
      </c>
      <c r="F29" s="39">
        <v>68318</v>
      </c>
      <c r="G29" s="36">
        <v>64915</v>
      </c>
      <c r="H29" s="36">
        <v>67511</v>
      </c>
      <c r="I29" s="36">
        <v>67511</v>
      </c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0</v>
      </c>
      <c r="F30" s="39">
        <f t="shared" ref="F30:I31" si="6">F31</f>
        <v>10000</v>
      </c>
      <c r="G30" s="36">
        <f t="shared" si="6"/>
        <v>10000</v>
      </c>
      <c r="H30" s="36">
        <f t="shared" si="6"/>
        <v>10000</v>
      </c>
      <c r="I30" s="36">
        <f t="shared" si="6"/>
        <v>10000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0</v>
      </c>
      <c r="F31" s="39">
        <f t="shared" si="6"/>
        <v>10000</v>
      </c>
      <c r="G31" s="36">
        <f t="shared" si="6"/>
        <v>10000</v>
      </c>
      <c r="H31" s="36">
        <f t="shared" si="6"/>
        <v>10000</v>
      </c>
      <c r="I31" s="36">
        <f t="shared" si="6"/>
        <v>10000</v>
      </c>
    </row>
    <row r="32" spans="1:9" ht="21.75" customHeight="1" x14ac:dyDescent="0.25">
      <c r="A32" s="23" t="s">
        <v>75</v>
      </c>
      <c r="B32" s="24" t="s">
        <v>76</v>
      </c>
      <c r="C32" s="35" t="s">
        <v>114</v>
      </c>
      <c r="E32" s="36">
        <v>0</v>
      </c>
      <c r="F32" s="39">
        <v>10000</v>
      </c>
      <c r="G32" s="36">
        <v>10000</v>
      </c>
      <c r="H32" s="36">
        <v>10000</v>
      </c>
      <c r="I32" s="36">
        <v>10000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79305</v>
      </c>
      <c r="F33" s="39">
        <f t="shared" ref="F33:I33" si="7">F35</f>
        <v>80879</v>
      </c>
      <c r="G33" s="36">
        <f t="shared" si="7"/>
        <v>81597</v>
      </c>
      <c r="H33" s="36">
        <f t="shared" si="7"/>
        <v>84750</v>
      </c>
      <c r="I33" s="36">
        <f t="shared" si="7"/>
        <v>84750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79305</v>
      </c>
      <c r="F34" s="39">
        <f t="shared" ref="F34:I34" si="8">F35</f>
        <v>80879</v>
      </c>
      <c r="G34" s="36">
        <f t="shared" si="8"/>
        <v>81597</v>
      </c>
      <c r="H34" s="36">
        <f t="shared" si="8"/>
        <v>84750</v>
      </c>
      <c r="I34" s="36">
        <f t="shared" si="8"/>
        <v>84750</v>
      </c>
    </row>
    <row r="35" spans="1:9" ht="31.5" customHeight="1" x14ac:dyDescent="0.25">
      <c r="A35" s="23" t="s">
        <v>81</v>
      </c>
      <c r="B35" s="24" t="s">
        <v>82</v>
      </c>
      <c r="C35" t="s">
        <v>115</v>
      </c>
      <c r="E35" s="36">
        <v>79305</v>
      </c>
      <c r="F35" s="39">
        <v>80879</v>
      </c>
      <c r="G35" s="36">
        <v>81597</v>
      </c>
      <c r="H35" s="36">
        <v>84750</v>
      </c>
      <c r="I35" s="36">
        <v>84750</v>
      </c>
    </row>
    <row r="36" spans="1:9" ht="56.25" customHeight="1" x14ac:dyDescent="0.25">
      <c r="A36" s="17" t="s">
        <v>83</v>
      </c>
      <c r="B36" s="18" t="s">
        <v>84</v>
      </c>
      <c r="C36" t="s">
        <v>116</v>
      </c>
      <c r="E36" s="36">
        <f>E37</f>
        <v>569993</v>
      </c>
      <c r="F36" s="39">
        <f t="shared" ref="F36:I36" si="9">F37</f>
        <v>570000</v>
      </c>
      <c r="G36" s="36">
        <f t="shared" si="9"/>
        <v>70000</v>
      </c>
      <c r="H36" s="36">
        <f t="shared" si="9"/>
        <v>70000</v>
      </c>
      <c r="I36" s="36">
        <f t="shared" si="9"/>
        <v>70000</v>
      </c>
    </row>
    <row r="37" spans="1:9" ht="15" customHeight="1" x14ac:dyDescent="0.25">
      <c r="A37" s="17" t="s">
        <v>85</v>
      </c>
      <c r="B37" s="18" t="s">
        <v>86</v>
      </c>
      <c r="C37" t="s">
        <v>116</v>
      </c>
      <c r="E37" s="36">
        <f>E38</f>
        <v>569993</v>
      </c>
      <c r="F37" s="39">
        <f t="shared" ref="F37:I37" si="10">F38</f>
        <v>570000</v>
      </c>
      <c r="G37" s="36">
        <f t="shared" si="10"/>
        <v>70000</v>
      </c>
      <c r="H37" s="36">
        <f t="shared" si="10"/>
        <v>70000</v>
      </c>
      <c r="I37" s="36">
        <f t="shared" si="10"/>
        <v>70000</v>
      </c>
    </row>
    <row r="38" spans="1:9" ht="45.75" customHeight="1" x14ac:dyDescent="0.25">
      <c r="A38" s="17" t="s">
        <v>87</v>
      </c>
      <c r="B38" s="18" t="s">
        <v>88</v>
      </c>
      <c r="C38" t="s">
        <v>116</v>
      </c>
      <c r="E38" s="36">
        <f>E39+E40+E41+E42+E43+E44</f>
        <v>569993</v>
      </c>
      <c r="F38" s="39">
        <f t="shared" ref="F38:I38" si="11">F39+F40+F41+F42+F43+F44</f>
        <v>570000</v>
      </c>
      <c r="G38" s="36">
        <f t="shared" si="11"/>
        <v>70000</v>
      </c>
      <c r="H38" s="36">
        <f t="shared" si="11"/>
        <v>70000</v>
      </c>
      <c r="I38" s="36">
        <f t="shared" si="11"/>
        <v>70000</v>
      </c>
    </row>
    <row r="39" spans="1:9" ht="47.25" customHeight="1" x14ac:dyDescent="0.25">
      <c r="A39" s="23" t="s">
        <v>89</v>
      </c>
      <c r="B39" s="24" t="s">
        <v>90</v>
      </c>
      <c r="C39" t="s">
        <v>117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118</v>
      </c>
      <c r="E40" s="36">
        <v>100000</v>
      </c>
      <c r="F40" s="39">
        <v>50000</v>
      </c>
      <c r="G40" s="36">
        <v>50000</v>
      </c>
      <c r="H40" s="36">
        <v>50000</v>
      </c>
      <c r="I40" s="36">
        <v>50000</v>
      </c>
    </row>
    <row r="41" spans="1:9" ht="17.25" customHeight="1" x14ac:dyDescent="0.25">
      <c r="A41" s="23" t="s">
        <v>93</v>
      </c>
      <c r="B41" s="24" t="s">
        <v>94</v>
      </c>
      <c r="C41" t="s">
        <v>119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120</v>
      </c>
      <c r="E42" s="36">
        <v>5000</v>
      </c>
      <c r="F42" s="39">
        <v>5000</v>
      </c>
      <c r="G42" s="36">
        <v>5000</v>
      </c>
      <c r="H42" s="36">
        <v>5000</v>
      </c>
      <c r="I42" s="36">
        <v>5000</v>
      </c>
    </row>
    <row r="43" spans="1:9" ht="25.5" customHeight="1" x14ac:dyDescent="0.25">
      <c r="A43" s="23" t="s">
        <v>97</v>
      </c>
      <c r="B43" s="24" t="s">
        <v>98</v>
      </c>
      <c r="C43" t="s">
        <v>121</v>
      </c>
      <c r="E43" s="36">
        <v>250000</v>
      </c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122</v>
      </c>
      <c r="E44" s="36">
        <v>199993</v>
      </c>
      <c r="F44" s="39">
        <v>500000</v>
      </c>
      <c r="G44" s="36"/>
      <c r="H44" s="36"/>
      <c r="I44" s="36"/>
    </row>
    <row r="45" spans="1:9" x14ac:dyDescent="0.25">
      <c r="A45" s="40" t="s">
        <v>141</v>
      </c>
      <c r="G45" s="36">
        <v>41150</v>
      </c>
      <c r="H45" s="36">
        <v>83250</v>
      </c>
      <c r="I45" s="36">
        <v>83250</v>
      </c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cp:lastPrinted>2020-04-14T13:15:41Z</cp:lastPrinted>
  <dcterms:created xsi:type="dcterms:W3CDTF">2019-05-30T12:12:15Z</dcterms:created>
  <dcterms:modified xsi:type="dcterms:W3CDTF">2020-04-14T13:42:10Z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